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-15" windowWidth="7140" windowHeight="13425"/>
  </bookViews>
  <sheets>
    <sheet name="Sheet1" sheetId="1" r:id="rId1"/>
  </sheets>
  <definedNames>
    <definedName name="bookmark0" localSheetId="0">Sheet1!$A$1</definedName>
    <definedName name="bookmark3" localSheetId="0">Sheet1!$G$17</definedName>
  </definedNames>
  <calcPr calcId="145621"/>
</workbook>
</file>

<file path=xl/calcChain.xml><?xml version="1.0" encoding="utf-8"?>
<calcChain xmlns="http://schemas.openxmlformats.org/spreadsheetml/2006/main">
  <c r="P3" i="1" l="1"/>
  <c r="Q38" i="1"/>
  <c r="P38" i="1"/>
  <c r="Q37" i="1"/>
  <c r="P37" i="1"/>
  <c r="Q36" i="1"/>
  <c r="P36" i="1"/>
  <c r="Q35" i="1"/>
  <c r="P35" i="1"/>
  <c r="Q34" i="1"/>
  <c r="P34" i="1"/>
  <c r="Q33" i="1"/>
  <c r="P33" i="1"/>
  <c r="P23" i="1"/>
  <c r="Q26" i="1"/>
  <c r="P26" i="1"/>
  <c r="Q25" i="1"/>
  <c r="P25" i="1"/>
  <c r="Q24" i="1"/>
  <c r="P24" i="1"/>
  <c r="Q23" i="1"/>
  <c r="Q22" i="1"/>
  <c r="P22" i="1"/>
  <c r="Q21" i="1"/>
  <c r="P21" i="1"/>
  <c r="Q20" i="1"/>
  <c r="P20" i="1"/>
  <c r="P19" i="1"/>
  <c r="Q19" i="1"/>
  <c r="P12" i="1"/>
  <c r="Q11" i="1" s="1"/>
  <c r="P7" i="1" l="1"/>
  <c r="P8" i="1"/>
  <c r="Q4" i="1"/>
  <c r="P5" i="1"/>
  <c r="Q7" i="1"/>
  <c r="P9" i="1"/>
  <c r="Q5" i="1"/>
  <c r="Q6" i="1"/>
  <c r="P6" i="1"/>
  <c r="Q8" i="1"/>
  <c r="P10" i="1"/>
  <c r="Q9" i="1"/>
  <c r="P11" i="1"/>
  <c r="Q10" i="1"/>
  <c r="P4" i="1"/>
  <c r="Q3" i="1"/>
</calcChain>
</file>

<file path=xl/sharedStrings.xml><?xml version="1.0" encoding="utf-8"?>
<sst xmlns="http://schemas.openxmlformats.org/spreadsheetml/2006/main" count="165" uniqueCount="84">
  <si>
    <t>NFSS variables</t>
  </si>
  <si>
    <t>Range</t>
  </si>
  <si>
    <t>Mean</t>
  </si>
  <si>
    <t>SD</t>
  </si>
  <si>
    <t>N</t>
  </si>
  <si>
    <t>Currently married</t>
  </si>
  <si>
    <t>0,1</t>
  </si>
  <si>
    <t>Currently cohabiting</t>
  </si>
  <si>
    <t>Family received welfare growing up</t>
  </si>
  <si>
    <t>Currently on public assistance</t>
  </si>
  <si>
    <t>Currently employed full-time</t>
  </si>
  <si>
    <t>Currently unemployed</t>
  </si>
  <si>
    <t>Voted in last presidential election</t>
  </si>
  <si>
    <t>Bullied while growing up</t>
  </si>
  <si>
    <t>Ever suicidal during past year</t>
  </si>
  <si>
    <t>Recently or currently in therapy</t>
  </si>
  <si>
    <t>Identifies as entirely heterosexual</t>
  </si>
  <si>
    <t>Is in a same-sex romantic relationship</t>
  </si>
  <si>
    <t>Had affair while married/cohabiting</t>
  </si>
  <si>
    <t>Has ever had an STI</t>
  </si>
  <si>
    <t>Ever touched sexually by parent/adult</t>
  </si>
  <si>
    <t>Ever forced to have sex against will</t>
  </si>
  <si>
    <t>Educational attainment</t>
  </si>
  <si>
    <t>Family-of-origin safety/security</t>
  </si>
  <si>
    <t>Family-of-origin negative impact</t>
  </si>
  <si>
    <t>Closeness to biological mother</t>
  </si>
  <si>
    <t>Closeness to biological father</t>
  </si>
  <si>
    <t>Self-reported physical health</t>
  </si>
  <si>
    <t>Self-reported overall happiness</t>
  </si>
  <si>
    <t>CES-D depression index</t>
  </si>
  <si>
    <t>Attachment scale (depend)</t>
  </si>
  <si>
    <t>Attachment scale (anxiety)</t>
  </si>
  <si>
    <t>Impulsivity scale</t>
  </si>
  <si>
    <t>Level of household income</t>
  </si>
  <si>
    <t>Current relationship quality index</t>
  </si>
  <si>
    <t>Current relationship is in trouble</t>
  </si>
  <si>
    <t>Frequency of marijuana use</t>
  </si>
  <si>
    <t>Frequency of alcohol use</t>
  </si>
  <si>
    <t>Frequency of drinking to get drunk</t>
  </si>
  <si>
    <t>Frequency of smoking</t>
  </si>
  <si>
    <t>Frequency of watching TV</t>
  </si>
  <si>
    <t>Frequency of having been arrested</t>
  </si>
  <si>
    <t>Frequency pled guilty to non-minor offense</t>
  </si>
  <si>
    <t>0-11</t>
  </si>
  <si>
    <t>Age</t>
  </si>
  <si>
    <t>18-39</t>
  </si>
  <si>
    <t>Female</t>
  </si>
  <si>
    <r>
      <t xml:space="preserve">N </t>
    </r>
    <r>
      <rPr>
        <sz val="10"/>
        <color rgb="FF000000"/>
        <rFont val="Arial"/>
        <family val="2"/>
      </rPr>
      <t>of female sex partners (among women)</t>
    </r>
  </si>
  <si>
    <r>
      <t xml:space="preserve">N </t>
    </r>
    <r>
      <rPr>
        <sz val="10"/>
        <color rgb="FF000000"/>
        <rFont val="Arial"/>
        <family val="2"/>
      </rPr>
      <t>of female sex partners (among men)</t>
    </r>
  </si>
  <si>
    <r>
      <t xml:space="preserve">N </t>
    </r>
    <r>
      <rPr>
        <sz val="10"/>
        <color rgb="FF000000"/>
        <rFont val="Arial"/>
        <family val="2"/>
      </rPr>
      <t>of male sex partners (among women)</t>
    </r>
  </si>
  <si>
    <r>
      <t xml:space="preserve">N </t>
    </r>
    <r>
      <rPr>
        <sz val="10"/>
        <color rgb="FF000000"/>
        <rFont val="Arial"/>
        <family val="2"/>
      </rPr>
      <t>of male sex partners (among men)</t>
    </r>
  </si>
  <si>
    <t>$150,001-200,000</t>
  </si>
  <si>
    <t>Above $200,000</t>
  </si>
  <si>
    <t>1-5</t>
  </si>
  <si>
    <t>1-4</t>
  </si>
  <si>
    <t>1-13</t>
  </si>
  <si>
    <t>1-6</t>
  </si>
  <si>
    <t>Table 1 Weighted summary statistics of measures, NFSS.</t>
  </si>
  <si>
    <t>Stepfamily</t>
  </si>
  <si>
    <t>Thought recently about suicide</t>
  </si>
  <si>
    <t>Table 2 Mean scores on select dichotomous outcome variables, NFSS (can read as percentage: as in, 0.42 = 42%).</t>
  </si>
  <si>
    <t>IBF (intact bio family)</t>
  </si>
  <si>
    <t>LM (lesbian mother)</t>
  </si>
  <si>
    <t>GF (gay father)</t>
  </si>
  <si>
    <t>Adopted by strangers</t>
  </si>
  <si>
    <t>Divorced late (&gt;18)</t>
  </si>
  <si>
    <t>Single-parent</t>
  </si>
  <si>
    <t>All other</t>
  </si>
  <si>
    <t>-</t>
  </si>
  <si>
    <t>Table 3 Mean scores on select continuous outcome variables, NFSS.</t>
  </si>
  <si>
    <t>Table 4 Mean scores on select event-count outcome variables, NFSS.</t>
  </si>
  <si>
    <t>1.         IBF: Lived in intact biological family (with mother and father) from 0 to 18, and parents are still married at present (N = 919).</t>
  </si>
  <si>
    <r>
      <t xml:space="preserve">2.         LM: R reported R's mother had a same-sex romantic (lesbian) relationship with a woman, regardless of any other household transitions </t>
    </r>
    <r>
      <rPr>
        <i/>
        <sz val="10"/>
        <color rgb="FF000000"/>
        <rFont val="Arial"/>
        <family val="2"/>
      </rPr>
      <t xml:space="preserve">(N </t>
    </r>
    <r>
      <rPr>
        <sz val="10"/>
        <color rgb="FF000000"/>
        <rFont val="Arial"/>
        <family val="2"/>
      </rPr>
      <t>= 163).</t>
    </r>
  </si>
  <si>
    <r>
      <t xml:space="preserve">3.         GF: R reported R's father had a same-sex romantic (gay) relationship with a man, regardless of any other household transitions </t>
    </r>
    <r>
      <rPr>
        <i/>
        <sz val="10"/>
        <color rgb="FF000000"/>
        <rFont val="Arial"/>
        <family val="2"/>
      </rPr>
      <t xml:space="preserve">(N </t>
    </r>
    <r>
      <rPr>
        <sz val="10"/>
        <color rgb="FF000000"/>
        <rFont val="Arial"/>
        <family val="2"/>
      </rPr>
      <t>= 73).</t>
    </r>
  </si>
  <si>
    <t>4.        Adopted: R was adopted by one or two strangers at birth or before age 2 (N = 101).</t>
  </si>
  <si>
    <r>
      <t xml:space="preserve">5.        Divorced later or had joint custody: R reported living with biological mother and father from birth to age 18, but par­ents are not married at present </t>
    </r>
    <r>
      <rPr>
        <i/>
        <sz val="10"/>
        <color rgb="FF000000"/>
        <rFont val="Arial"/>
        <family val="2"/>
      </rPr>
      <t xml:space="preserve">(N </t>
    </r>
    <r>
      <rPr>
        <sz val="10"/>
        <color rgb="FF000000"/>
        <rFont val="Arial"/>
        <family val="2"/>
      </rPr>
      <t>= 116).</t>
    </r>
  </si>
  <si>
    <r>
      <t xml:space="preserve">6.        Stepfamily: Biological parents were either never married or else divorced, and R's primary custodial parent </t>
    </r>
    <r>
      <rPr>
        <i/>
        <sz val="10"/>
        <color rgb="FF000000"/>
        <rFont val="Arial"/>
        <family val="2"/>
      </rPr>
      <t xml:space="preserve">was </t>
    </r>
    <r>
      <rPr>
        <sz val="10"/>
        <color rgb="FF000000"/>
        <rFont val="Arial"/>
        <family val="2"/>
      </rPr>
      <t>mar­ried to someone else before R turned 18 (N = 394).</t>
    </r>
  </si>
  <si>
    <r>
      <t xml:space="preserve">7.        Single parent: Biological parents were either never married or else divorced, and R's primary custodial parent did </t>
    </r>
    <r>
      <rPr>
        <i/>
        <sz val="10"/>
        <color rgb="FF000000"/>
        <rFont val="Arial"/>
        <family val="2"/>
      </rPr>
      <t xml:space="preserve">not </t>
    </r>
    <r>
      <rPr>
        <sz val="10"/>
        <color rgb="FF000000"/>
        <rFont val="Arial"/>
        <family val="2"/>
      </rPr>
      <t>marry (or remarry) before R turned 18 (N = 816).</t>
    </r>
  </si>
  <si>
    <t>8.        All others: Includes all other family structure/event combinations, such as respondents with a deceased parent (N = 406).</t>
  </si>
  <si>
    <t>Received welfare growing up</t>
  </si>
  <si>
    <t>Voted last presidential election</t>
  </si>
  <si>
    <t>Heterosexual</t>
  </si>
  <si>
    <t>Homosexual</t>
  </si>
  <si>
    <t>Number of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</si>
</sst>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" fontId="1" fillId="0" borderId="0" xfId="0" quotePrefix="1" applyNumberFormat="1" applyFont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/>
    <xf numFmtId="0" fontId="1" fillId="0" borderId="0" xfId="0" applyFont="1" applyAlignment="1">
      <alignment horizontal="left" vertical="center" indent="4"/>
    </xf>
    <xf numFmtId="2" fontId="5" fillId="0" borderId="0" xfId="0" applyNumberFormat="1" applyFont="1"/>
    <xf numFmtId="0" fontId="1" fillId="0" borderId="1" xfId="0" applyFont="1" applyBorder="1" applyAlignment="1">
      <alignment wrapText="1"/>
    </xf>
    <xf numFmtId="2" fontId="5" fillId="0" borderId="3" xfId="0" applyNumberFormat="1" applyFont="1" applyBorder="1"/>
    <xf numFmtId="0" fontId="4" fillId="0" borderId="3" xfId="0" applyFont="1" applyBorder="1" applyAlignment="1">
      <alignment horizontal="left" vertical="center"/>
    </xf>
    <xf numFmtId="2" fontId="1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2274632817452"/>
          <c:y val="2.5230059652088084E-2"/>
          <c:w val="0.88561791349910202"/>
          <c:h val="0.60269963123085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IBF (intact bio family)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Sheet1!$H$3:$H$11</c:f>
              <c:numCache>
                <c:formatCode>0.00</c:formatCode>
                <c:ptCount val="9"/>
                <c:pt idx="0">
                  <c:v>0.43</c:v>
                </c:pt>
                <c:pt idx="1">
                  <c:v>0.09</c:v>
                </c:pt>
                <c:pt idx="2">
                  <c:v>0.17</c:v>
                </c:pt>
                <c:pt idx="3">
                  <c:v>0.1</c:v>
                </c:pt>
                <c:pt idx="4">
                  <c:v>0.49</c:v>
                </c:pt>
                <c:pt idx="5">
                  <c:v>0.08</c:v>
                </c:pt>
                <c:pt idx="6">
                  <c:v>0.56999999999999995</c:v>
                </c:pt>
                <c:pt idx="7">
                  <c:v>0.05</c:v>
                </c:pt>
                <c:pt idx="8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LM (lesbian mother)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Sheet1!$I$3:$I$11</c:f>
              <c:numCache>
                <c:formatCode>0.00</c:formatCode>
                <c:ptCount val="9"/>
                <c:pt idx="0">
                  <c:v>0.36</c:v>
                </c:pt>
                <c:pt idx="1">
                  <c:v>0.24</c:v>
                </c:pt>
                <c:pt idx="2">
                  <c:v>0.69</c:v>
                </c:pt>
                <c:pt idx="3">
                  <c:v>0.38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0.41</c:v>
                </c:pt>
                <c:pt idx="7">
                  <c:v>0.12</c:v>
                </c:pt>
                <c:pt idx="8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GF (gay father)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Sheet1!$J$3:$J$11</c:f>
              <c:numCache>
                <c:formatCode>0.00</c:formatCode>
                <c:ptCount val="9"/>
                <c:pt idx="0">
                  <c:v>0.35</c:v>
                </c:pt>
                <c:pt idx="1">
                  <c:v>0.21</c:v>
                </c:pt>
                <c:pt idx="2">
                  <c:v>0.56999999999999995</c:v>
                </c:pt>
                <c:pt idx="3">
                  <c:v>0.23</c:v>
                </c:pt>
                <c:pt idx="4">
                  <c:v>0.34</c:v>
                </c:pt>
                <c:pt idx="5">
                  <c:v>0.2</c:v>
                </c:pt>
                <c:pt idx="6">
                  <c:v>0.73</c:v>
                </c:pt>
                <c:pt idx="7">
                  <c:v>0.24</c:v>
                </c:pt>
                <c:pt idx="8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82816"/>
        <c:axId val="40662144"/>
      </c:barChart>
      <c:catAx>
        <c:axId val="129682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0662144"/>
        <c:crosses val="autoZero"/>
        <c:auto val="1"/>
        <c:lblAlgn val="ctr"/>
        <c:lblOffset val="0"/>
        <c:noMultiLvlLbl val="0"/>
      </c:catAx>
      <c:valAx>
        <c:axId val="40662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Percent</a:t>
                </a:r>
              </a:p>
            </c:rich>
          </c:tx>
          <c:layout>
            <c:manualLayout>
              <c:xMode val="edge"/>
              <c:yMode val="edge"/>
              <c:x val="1.7281206208169518E-3"/>
              <c:y val="0.170522139847341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828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0438932633420821"/>
          <c:y val="4.4705209824038708E-2"/>
          <c:w val="0.28727734033245844"/>
          <c:h val="0.1622687195700778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3830033288767"/>
          <c:y val="2.5230059652088084E-2"/>
          <c:w val="0.88770235949438892"/>
          <c:h val="0.59533016619269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Sheet1!$P$2</c:f>
              <c:strCache>
                <c:ptCount val="1"/>
                <c:pt idx="0">
                  <c:v>Heterosexual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Sheet1!$P$3:$P$11</c:f>
              <c:numCache>
                <c:formatCode>0.00</c:formatCode>
                <c:ptCount val="9"/>
                <c:pt idx="0">
                  <c:v>0.39976017441860462</c:v>
                </c:pt>
                <c:pt idx="1">
                  <c:v>0.14840843023255812</c:v>
                </c:pt>
                <c:pt idx="2">
                  <c:v>0.35082485465116287</c:v>
                </c:pt>
                <c:pt idx="3">
                  <c:v>0.22220566860465116</c:v>
                </c:pt>
                <c:pt idx="4">
                  <c:v>0.44870639534883716</c:v>
                </c:pt>
                <c:pt idx="5">
                  <c:v>0.1218313953488372</c:v>
                </c:pt>
                <c:pt idx="6">
                  <c:v>0.54182776162790702</c:v>
                </c:pt>
                <c:pt idx="7">
                  <c:v>6.5058139534883722E-2</c:v>
                </c:pt>
                <c:pt idx="8">
                  <c:v>0.11601017441860464</c:v>
                </c:pt>
              </c:numCache>
            </c:numRef>
          </c:val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Homosexual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Sheet1!$Q$3:$Q$11</c:f>
              <c:numCache>
                <c:formatCode>0.00</c:formatCode>
                <c:ptCount val="9"/>
                <c:pt idx="0">
                  <c:v>0.35690677966101692</c:v>
                </c:pt>
                <c:pt idx="1">
                  <c:v>0.23072033898305083</c:v>
                </c:pt>
                <c:pt idx="2">
                  <c:v>0.65288135593220331</c:v>
                </c:pt>
                <c:pt idx="3">
                  <c:v>0.33360169491525421</c:v>
                </c:pt>
                <c:pt idx="4">
                  <c:v>0.28474576271186441</c:v>
                </c:pt>
                <c:pt idx="5">
                  <c:v>0.25525423728813562</c:v>
                </c:pt>
                <c:pt idx="6">
                  <c:v>0.50898305084745765</c:v>
                </c:pt>
                <c:pt idx="7">
                  <c:v>0.1571186440677966</c:v>
                </c:pt>
                <c:pt idx="8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0944"/>
        <c:axId val="89012480"/>
      </c:barChart>
      <c:catAx>
        <c:axId val="89010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89012480"/>
        <c:crosses val="autoZero"/>
        <c:auto val="1"/>
        <c:lblAlgn val="ctr"/>
        <c:lblOffset val="0"/>
        <c:noMultiLvlLbl val="0"/>
      </c:catAx>
      <c:valAx>
        <c:axId val="89012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Percent</a:t>
                </a:r>
              </a:p>
            </c:rich>
          </c:tx>
          <c:layout>
            <c:manualLayout>
              <c:xMode val="edge"/>
              <c:yMode val="edge"/>
              <c:x val="1.7281206208169518E-3"/>
              <c:y val="0.170522139847341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0109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0438932633420821"/>
          <c:y val="4.4705209824038708E-2"/>
          <c:w val="0.21849064444833252"/>
          <c:h val="9.54628792486534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2274632817452"/>
          <c:y val="2.5230059652088084E-2"/>
          <c:w val="0.88561791349910202"/>
          <c:h val="0.59708426351894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IBF (intact bio family)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Sheet1!$H$3:$H$11</c:f>
              <c:numCache>
                <c:formatCode>0.00</c:formatCode>
                <c:ptCount val="9"/>
                <c:pt idx="0">
                  <c:v>0.43</c:v>
                </c:pt>
                <c:pt idx="1">
                  <c:v>0.09</c:v>
                </c:pt>
                <c:pt idx="2">
                  <c:v>0.17</c:v>
                </c:pt>
                <c:pt idx="3">
                  <c:v>0.1</c:v>
                </c:pt>
                <c:pt idx="4">
                  <c:v>0.49</c:v>
                </c:pt>
                <c:pt idx="5">
                  <c:v>0.08</c:v>
                </c:pt>
                <c:pt idx="6">
                  <c:v>0.56999999999999995</c:v>
                </c:pt>
                <c:pt idx="7">
                  <c:v>0.05</c:v>
                </c:pt>
                <c:pt idx="8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LM (lesbian mother)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Sheet1!$I$3:$I$11</c:f>
              <c:numCache>
                <c:formatCode>0.00</c:formatCode>
                <c:ptCount val="9"/>
                <c:pt idx="0">
                  <c:v>0.36</c:v>
                </c:pt>
                <c:pt idx="1">
                  <c:v>0.24</c:v>
                </c:pt>
                <c:pt idx="2">
                  <c:v>0.69</c:v>
                </c:pt>
                <c:pt idx="3">
                  <c:v>0.38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0.41</c:v>
                </c:pt>
                <c:pt idx="7">
                  <c:v>0.12</c:v>
                </c:pt>
                <c:pt idx="8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GF (gay father)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Sheet1!$J$3:$J$11</c:f>
              <c:numCache>
                <c:formatCode>0.00</c:formatCode>
                <c:ptCount val="9"/>
                <c:pt idx="0">
                  <c:v>0.35</c:v>
                </c:pt>
                <c:pt idx="1">
                  <c:v>0.21</c:v>
                </c:pt>
                <c:pt idx="2">
                  <c:v>0.56999999999999995</c:v>
                </c:pt>
                <c:pt idx="3">
                  <c:v>0.23</c:v>
                </c:pt>
                <c:pt idx="4">
                  <c:v>0.34</c:v>
                </c:pt>
                <c:pt idx="5">
                  <c:v>0.2</c:v>
                </c:pt>
                <c:pt idx="6">
                  <c:v>0.73</c:v>
                </c:pt>
                <c:pt idx="7">
                  <c:v>0.24</c:v>
                </c:pt>
                <c:pt idx="8">
                  <c:v>0.19</c:v>
                </c:pt>
              </c:numCache>
            </c:numRef>
          </c:val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Adopted by strangers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Sheet1!$K$3:$K$11</c:f>
              <c:numCache>
                <c:formatCode>0.00</c:formatCode>
                <c:ptCount val="9"/>
                <c:pt idx="0">
                  <c:v>0.41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0.27</c:v>
                </c:pt>
                <c:pt idx="4">
                  <c:v>0.41</c:v>
                </c:pt>
                <c:pt idx="5">
                  <c:v>0.22</c:v>
                </c:pt>
                <c:pt idx="6">
                  <c:v>0.57999999999999996</c:v>
                </c:pt>
                <c:pt idx="7">
                  <c:v>7.0000000000000007E-2</c:v>
                </c:pt>
                <c:pt idx="8">
                  <c:v>0.22</c:v>
                </c:pt>
              </c:numCache>
            </c:numRef>
          </c:val>
        </c:ser>
        <c:ser>
          <c:idx val="4"/>
          <c:order val="4"/>
          <c:tx>
            <c:strRef>
              <c:f>Sheet1!$L$2</c:f>
              <c:strCache>
                <c:ptCount val="1"/>
                <c:pt idx="0">
                  <c:v>Divorced late (&gt;18)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Sheet1!$L$3:$L$11</c:f>
              <c:numCache>
                <c:formatCode>0.00</c:formatCode>
                <c:ptCount val="9"/>
                <c:pt idx="0">
                  <c:v>0.36</c:v>
                </c:pt>
                <c:pt idx="1">
                  <c:v>0.31</c:v>
                </c:pt>
                <c:pt idx="2">
                  <c:v>0.47</c:v>
                </c:pt>
                <c:pt idx="3">
                  <c:v>0.31</c:v>
                </c:pt>
                <c:pt idx="4">
                  <c:v>0.42</c:v>
                </c:pt>
                <c:pt idx="5">
                  <c:v>0.15</c:v>
                </c:pt>
                <c:pt idx="6">
                  <c:v>0.63</c:v>
                </c:pt>
                <c:pt idx="7">
                  <c:v>0.08</c:v>
                </c:pt>
                <c:pt idx="8">
                  <c:v>0.12</c:v>
                </c:pt>
              </c:numCache>
            </c:numRef>
          </c:val>
        </c:ser>
        <c:ser>
          <c:idx val="5"/>
          <c:order val="5"/>
          <c:tx>
            <c:strRef>
              <c:f>Sheet1!$M$2</c:f>
              <c:strCache>
                <c:ptCount val="1"/>
                <c:pt idx="0">
                  <c:v>Stepfamily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Sheet1!$M$3:$M$11</c:f>
              <c:numCache>
                <c:formatCode>0.00</c:formatCode>
                <c:ptCount val="9"/>
                <c:pt idx="0">
                  <c:v>0.41</c:v>
                </c:pt>
                <c:pt idx="1">
                  <c:v>0.19</c:v>
                </c:pt>
                <c:pt idx="2">
                  <c:v>0.53</c:v>
                </c:pt>
                <c:pt idx="3">
                  <c:v>0.3</c:v>
                </c:pt>
                <c:pt idx="4">
                  <c:v>0.47</c:v>
                </c:pt>
                <c:pt idx="5">
                  <c:v>0.14000000000000001</c:v>
                </c:pt>
                <c:pt idx="6">
                  <c:v>0.56999999999999995</c:v>
                </c:pt>
                <c:pt idx="7">
                  <c:v>0.1</c:v>
                </c:pt>
                <c:pt idx="8">
                  <c:v>0.17</c:v>
                </c:pt>
              </c:numCache>
            </c:numRef>
          </c:val>
        </c:ser>
        <c:ser>
          <c:idx val="6"/>
          <c:order val="6"/>
          <c:tx>
            <c:strRef>
              <c:f>Sheet1!$N$2</c:f>
              <c:strCache>
                <c:ptCount val="1"/>
                <c:pt idx="0">
                  <c:v>Single-parent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Sheet1!$N$3:$N$11</c:f>
              <c:numCache>
                <c:formatCode>0.00</c:formatCode>
                <c:ptCount val="9"/>
                <c:pt idx="0">
                  <c:v>0.37</c:v>
                </c:pt>
                <c:pt idx="1">
                  <c:v>0.19</c:v>
                </c:pt>
                <c:pt idx="2">
                  <c:v>0.48</c:v>
                </c:pt>
                <c:pt idx="3">
                  <c:v>0.3</c:v>
                </c:pt>
                <c:pt idx="4">
                  <c:v>0.43</c:v>
                </c:pt>
                <c:pt idx="5">
                  <c:v>0.13</c:v>
                </c:pt>
                <c:pt idx="6">
                  <c:v>0.51</c:v>
                </c:pt>
                <c:pt idx="7">
                  <c:v>0.05</c:v>
                </c:pt>
                <c:pt idx="8">
                  <c:v>0.13</c:v>
                </c:pt>
              </c:numCache>
            </c:numRef>
          </c:val>
        </c:ser>
        <c:ser>
          <c:idx val="7"/>
          <c:order val="7"/>
          <c:tx>
            <c:strRef>
              <c:f>Sheet1!$O$2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Sheet1!$G$3:$G$11</c:f>
              <c:strCache>
                <c:ptCount val="9"/>
                <c:pt idx="0">
                  <c:v>Currently married</c:v>
                </c:pt>
                <c:pt idx="1">
                  <c:v>Currently cohabiting</c:v>
                </c:pt>
                <c:pt idx="2">
                  <c:v>Received welfare growing up</c:v>
                </c:pt>
                <c:pt idx="3">
                  <c:v>Currently on public assistance</c:v>
                </c:pt>
                <c:pt idx="4">
                  <c:v>Currently employed full-time</c:v>
                </c:pt>
                <c:pt idx="5">
                  <c:v>Currently unemployed</c:v>
                </c:pt>
                <c:pt idx="6">
                  <c:v>Voted last presidential election</c:v>
                </c:pt>
                <c:pt idx="7">
                  <c:v>Thought recently about suicide</c:v>
                </c:pt>
                <c:pt idx="8">
                  <c:v>Recently or currently in therapy</c:v>
                </c:pt>
              </c:strCache>
            </c:strRef>
          </c:cat>
          <c:val>
            <c:numRef>
              <c:f>Sheet1!$O$3:$O$11</c:f>
              <c:numCache>
                <c:formatCode>0.00</c:formatCode>
                <c:ptCount val="9"/>
                <c:pt idx="0">
                  <c:v>0.39</c:v>
                </c:pt>
                <c:pt idx="1">
                  <c:v>0.13</c:v>
                </c:pt>
                <c:pt idx="2">
                  <c:v>0.35</c:v>
                </c:pt>
                <c:pt idx="3">
                  <c:v>0.23</c:v>
                </c:pt>
                <c:pt idx="4">
                  <c:v>0.39</c:v>
                </c:pt>
                <c:pt idx="5">
                  <c:v>0.15</c:v>
                </c:pt>
                <c:pt idx="6">
                  <c:v>0.48</c:v>
                </c:pt>
                <c:pt idx="7">
                  <c:v>0.09</c:v>
                </c:pt>
                <c:pt idx="8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78912"/>
        <c:axId val="89887104"/>
      </c:barChart>
      <c:catAx>
        <c:axId val="89878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89887104"/>
        <c:crosses val="autoZero"/>
        <c:auto val="1"/>
        <c:lblAlgn val="ctr"/>
        <c:lblOffset val="0"/>
        <c:noMultiLvlLbl val="0"/>
      </c:catAx>
      <c:valAx>
        <c:axId val="89887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Percent</a:t>
                </a:r>
              </a:p>
            </c:rich>
          </c:tx>
          <c:layout>
            <c:manualLayout>
              <c:xMode val="edge"/>
              <c:yMode val="edge"/>
              <c:x val="1.7281206208169518E-3"/>
              <c:y val="0.170522139847341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8789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299357957807525"/>
          <c:y val="4.1921544775587814E-2"/>
          <c:w val="0.21049828693116238"/>
          <c:h val="0.3572247839144003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2274632817452"/>
          <c:y val="2.5230059652088084E-2"/>
          <c:w val="0.88561791349910202"/>
          <c:h val="0.59713247743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IBF (intact bio family)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Sheet1!$H$19:$H$26</c:f>
              <c:numCache>
                <c:formatCode>0.00</c:formatCode>
                <c:ptCount val="8"/>
                <c:pt idx="0">
                  <c:v>3.19</c:v>
                </c:pt>
                <c:pt idx="1">
                  <c:v>4.13</c:v>
                </c:pt>
                <c:pt idx="2">
                  <c:v>2.2999999999999998</c:v>
                </c:pt>
                <c:pt idx="3">
                  <c:v>4.17</c:v>
                </c:pt>
                <c:pt idx="4">
                  <c:v>3.87</c:v>
                </c:pt>
                <c:pt idx="5">
                  <c:v>3.75</c:v>
                </c:pt>
                <c:pt idx="6">
                  <c:v>4.16</c:v>
                </c:pt>
                <c:pt idx="7">
                  <c:v>1.83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LM (lesbian mother)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Sheet1!$I$19:$I$26</c:f>
              <c:numCache>
                <c:formatCode>0.00</c:formatCode>
                <c:ptCount val="8"/>
                <c:pt idx="0">
                  <c:v>2.39</c:v>
                </c:pt>
                <c:pt idx="1">
                  <c:v>3.12</c:v>
                </c:pt>
                <c:pt idx="2">
                  <c:v>3.13</c:v>
                </c:pt>
                <c:pt idx="3">
                  <c:v>4.05</c:v>
                </c:pt>
                <c:pt idx="4">
                  <c:v>3.16</c:v>
                </c:pt>
                <c:pt idx="5">
                  <c:v>3.38</c:v>
                </c:pt>
                <c:pt idx="6">
                  <c:v>3.89</c:v>
                </c:pt>
                <c:pt idx="7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GF (gay father)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Sheet1!$J$19:$J$26</c:f>
              <c:numCache>
                <c:formatCode>0.00</c:formatCode>
                <c:ptCount val="8"/>
                <c:pt idx="0">
                  <c:v>2.64</c:v>
                </c:pt>
                <c:pt idx="1">
                  <c:v>3.25</c:v>
                </c:pt>
                <c:pt idx="2">
                  <c:v>2.9</c:v>
                </c:pt>
                <c:pt idx="3">
                  <c:v>3.71</c:v>
                </c:pt>
                <c:pt idx="4">
                  <c:v>3.43</c:v>
                </c:pt>
                <c:pt idx="5">
                  <c:v>3.58</c:v>
                </c:pt>
                <c:pt idx="6">
                  <c:v>3.72</c:v>
                </c:pt>
                <c:pt idx="7">
                  <c:v>2.1800000000000002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22400"/>
        <c:axId val="91731072"/>
      </c:barChart>
      <c:catAx>
        <c:axId val="91622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91731072"/>
        <c:crosses val="autoZero"/>
        <c:auto val="1"/>
        <c:lblAlgn val="ctr"/>
        <c:lblOffset val="0"/>
        <c:noMultiLvlLbl val="0"/>
      </c:catAx>
      <c:valAx>
        <c:axId val="91731072"/>
        <c:scaling>
          <c:orientation val="minMax"/>
          <c:max val="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4.5501486521840891E-2"/>
              <c:y val="0.262380177425629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622400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7883183438804898"/>
          <c:y val="2.5189607516994922E-2"/>
          <c:w val="0.28727734033245844"/>
          <c:h val="0.1622687195700778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3830033288767"/>
          <c:y val="2.5230059652088084E-2"/>
          <c:w val="0.88770235949438892"/>
          <c:h val="0.59862092395026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Sheet1!$P$2</c:f>
              <c:strCache>
                <c:ptCount val="1"/>
                <c:pt idx="0">
                  <c:v>Heterosexual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Sheet1!$P$19:$P$26</c:f>
              <c:numCache>
                <c:formatCode>0.00</c:formatCode>
                <c:ptCount val="8"/>
                <c:pt idx="0">
                  <c:v>2.8458793604651165</c:v>
                </c:pt>
                <c:pt idx="1">
                  <c:v>3.7875508720930231</c:v>
                </c:pt>
                <c:pt idx="2">
                  <c:v>2.6056140988372092</c:v>
                </c:pt>
                <c:pt idx="3">
                  <c:v>3.9946402616279069</c:v>
                </c:pt>
                <c:pt idx="4">
                  <c:v>3.4468640988372097</c:v>
                </c:pt>
                <c:pt idx="5">
                  <c:v>3.5474345930232563</c:v>
                </c:pt>
                <c:pt idx="6">
                  <c:v>3.9868895348837201</c:v>
                </c:pt>
                <c:pt idx="7">
                  <c:v>1.8874636627906978</c:v>
                </c:pt>
              </c:numCache>
            </c:numRef>
          </c:val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Homosexual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Sheet1!$Q$19:$Q$26</c:f>
              <c:numCache>
                <c:formatCode>0.00</c:formatCode>
                <c:ptCount val="8"/>
                <c:pt idx="0">
                  <c:v>2.4673305084745762</c:v>
                </c:pt>
                <c:pt idx="1">
                  <c:v>3.1602118644067794</c:v>
                </c:pt>
                <c:pt idx="2">
                  <c:v>3.0588559322033899</c:v>
                </c:pt>
                <c:pt idx="3">
                  <c:v>3.9448305084745763</c:v>
                </c:pt>
                <c:pt idx="4">
                  <c:v>3.2435169491525424</c:v>
                </c:pt>
                <c:pt idx="5">
                  <c:v>3.4418644067796609</c:v>
                </c:pt>
                <c:pt idx="6">
                  <c:v>3.8374152542372886</c:v>
                </c:pt>
                <c:pt idx="7">
                  <c:v>2.193813559322034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0544"/>
        <c:axId val="93447296"/>
      </c:barChart>
      <c:catAx>
        <c:axId val="93420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93447296"/>
        <c:crosses val="autoZero"/>
        <c:auto val="1"/>
        <c:lblAlgn val="ctr"/>
        <c:lblOffset val="0"/>
        <c:noMultiLvlLbl val="0"/>
      </c:catAx>
      <c:valAx>
        <c:axId val="93447296"/>
        <c:scaling>
          <c:orientation val="minMax"/>
          <c:max val="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4.5478182414698164E-2"/>
              <c:y val="0.267947331218253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420544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0229788707100095"/>
          <c:y val="3.9129319033018667E-2"/>
          <c:w val="0.21849064444833252"/>
          <c:h val="9.54628792486534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2274632817452"/>
          <c:y val="2.5230059652088084E-2"/>
          <c:w val="0.88561791349910202"/>
          <c:h val="0.59862092395026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IBF (intact bio family)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Sheet1!$H$19:$H$26</c:f>
              <c:numCache>
                <c:formatCode>0.00</c:formatCode>
                <c:ptCount val="8"/>
                <c:pt idx="0">
                  <c:v>3.19</c:v>
                </c:pt>
                <c:pt idx="1">
                  <c:v>4.13</c:v>
                </c:pt>
                <c:pt idx="2">
                  <c:v>2.2999999999999998</c:v>
                </c:pt>
                <c:pt idx="3">
                  <c:v>4.17</c:v>
                </c:pt>
                <c:pt idx="4">
                  <c:v>3.87</c:v>
                </c:pt>
                <c:pt idx="5">
                  <c:v>3.75</c:v>
                </c:pt>
                <c:pt idx="6">
                  <c:v>4.16</c:v>
                </c:pt>
                <c:pt idx="7">
                  <c:v>1.83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LM (lesbian mother)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Sheet1!$I$19:$I$26</c:f>
              <c:numCache>
                <c:formatCode>0.00</c:formatCode>
                <c:ptCount val="8"/>
                <c:pt idx="0">
                  <c:v>2.39</c:v>
                </c:pt>
                <c:pt idx="1">
                  <c:v>3.12</c:v>
                </c:pt>
                <c:pt idx="2">
                  <c:v>3.13</c:v>
                </c:pt>
                <c:pt idx="3">
                  <c:v>4.05</c:v>
                </c:pt>
                <c:pt idx="4">
                  <c:v>3.16</c:v>
                </c:pt>
                <c:pt idx="5">
                  <c:v>3.38</c:v>
                </c:pt>
                <c:pt idx="6">
                  <c:v>3.89</c:v>
                </c:pt>
                <c:pt idx="7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GF (gay father)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Sheet1!$J$19:$J$26</c:f>
              <c:numCache>
                <c:formatCode>0.00</c:formatCode>
                <c:ptCount val="8"/>
                <c:pt idx="0">
                  <c:v>2.64</c:v>
                </c:pt>
                <c:pt idx="1">
                  <c:v>3.25</c:v>
                </c:pt>
                <c:pt idx="2">
                  <c:v>2.9</c:v>
                </c:pt>
                <c:pt idx="3">
                  <c:v>3.71</c:v>
                </c:pt>
                <c:pt idx="4">
                  <c:v>3.43</c:v>
                </c:pt>
                <c:pt idx="5">
                  <c:v>3.58</c:v>
                </c:pt>
                <c:pt idx="6">
                  <c:v>3.72</c:v>
                </c:pt>
                <c:pt idx="7">
                  <c:v>2.1800000000000002</c:v>
                </c:pt>
              </c:numCache>
            </c:numRef>
          </c:val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Adopted by strangers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Sheet1!$K$19:$K$26</c:f>
              <c:numCache>
                <c:formatCode>0.00</c:formatCode>
                <c:ptCount val="8"/>
                <c:pt idx="0">
                  <c:v>3.21</c:v>
                </c:pt>
                <c:pt idx="1">
                  <c:v>3.77</c:v>
                </c:pt>
                <c:pt idx="2">
                  <c:v>2.83</c:v>
                </c:pt>
                <c:pt idx="3">
                  <c:v>3.58</c:v>
                </c:pt>
                <c:pt idx="4">
                  <c:v>0</c:v>
                </c:pt>
                <c:pt idx="5">
                  <c:v>3.53</c:v>
                </c:pt>
                <c:pt idx="6">
                  <c:v>3.92</c:v>
                </c:pt>
                <c:pt idx="7">
                  <c:v>1.95</c:v>
                </c:pt>
              </c:numCache>
            </c:numRef>
          </c:val>
        </c:ser>
        <c:ser>
          <c:idx val="4"/>
          <c:order val="4"/>
          <c:tx>
            <c:strRef>
              <c:f>Sheet1!$L$2</c:f>
              <c:strCache>
                <c:ptCount val="1"/>
                <c:pt idx="0">
                  <c:v>Divorced late (&gt;18)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Sheet1!$L$19:$L$26</c:f>
              <c:numCache>
                <c:formatCode>0.00</c:formatCode>
                <c:ptCount val="8"/>
                <c:pt idx="0">
                  <c:v>2.88</c:v>
                </c:pt>
                <c:pt idx="1">
                  <c:v>3.52</c:v>
                </c:pt>
                <c:pt idx="2">
                  <c:v>2.96</c:v>
                </c:pt>
                <c:pt idx="3">
                  <c:v>3.95</c:v>
                </c:pt>
                <c:pt idx="4">
                  <c:v>3.29</c:v>
                </c:pt>
                <c:pt idx="5">
                  <c:v>3.46</c:v>
                </c:pt>
                <c:pt idx="6">
                  <c:v>4.0199999999999996</c:v>
                </c:pt>
                <c:pt idx="7">
                  <c:v>2.0099999999999998</c:v>
                </c:pt>
              </c:numCache>
            </c:numRef>
          </c:val>
        </c:ser>
        <c:ser>
          <c:idx val="5"/>
          <c:order val="5"/>
          <c:tx>
            <c:strRef>
              <c:f>Sheet1!$M$2</c:f>
              <c:strCache>
                <c:ptCount val="1"/>
                <c:pt idx="0">
                  <c:v>Stepfamily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Sheet1!$M$19:$M$26</c:f>
              <c:numCache>
                <c:formatCode>0.00</c:formatCode>
                <c:ptCount val="8"/>
                <c:pt idx="0">
                  <c:v>2.64</c:v>
                </c:pt>
                <c:pt idx="1">
                  <c:v>3.52</c:v>
                </c:pt>
                <c:pt idx="2">
                  <c:v>2.76</c:v>
                </c:pt>
                <c:pt idx="3">
                  <c:v>4.03</c:v>
                </c:pt>
                <c:pt idx="4">
                  <c:v>3.65</c:v>
                </c:pt>
                <c:pt idx="5">
                  <c:v>3.49</c:v>
                </c:pt>
                <c:pt idx="6">
                  <c:v>3.87</c:v>
                </c:pt>
                <c:pt idx="7">
                  <c:v>1.91</c:v>
                </c:pt>
              </c:numCache>
            </c:numRef>
          </c:val>
        </c:ser>
        <c:ser>
          <c:idx val="6"/>
          <c:order val="6"/>
          <c:tx>
            <c:strRef>
              <c:f>Sheet1!$N$2</c:f>
              <c:strCache>
                <c:ptCount val="1"/>
                <c:pt idx="0">
                  <c:v>Single-parent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Sheet1!$N$19:$N$26</c:f>
              <c:numCache>
                <c:formatCode>0.00</c:formatCode>
                <c:ptCount val="8"/>
                <c:pt idx="0">
                  <c:v>2.66</c:v>
                </c:pt>
                <c:pt idx="1">
                  <c:v>3.58</c:v>
                </c:pt>
                <c:pt idx="2">
                  <c:v>2.78</c:v>
                </c:pt>
                <c:pt idx="3">
                  <c:v>3.85</c:v>
                </c:pt>
                <c:pt idx="4">
                  <c:v>3.24</c:v>
                </c:pt>
                <c:pt idx="5">
                  <c:v>3.43</c:v>
                </c:pt>
                <c:pt idx="6">
                  <c:v>3.93</c:v>
                </c:pt>
                <c:pt idx="7">
                  <c:v>1.89</c:v>
                </c:pt>
              </c:numCache>
            </c:numRef>
          </c:val>
        </c:ser>
        <c:ser>
          <c:idx val="7"/>
          <c:order val="7"/>
          <c:tx>
            <c:strRef>
              <c:f>Sheet1!$O$2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Sheet1!$G$19:$G$26</c:f>
              <c:strCache>
                <c:ptCount val="8"/>
                <c:pt idx="0">
                  <c:v>Educational attainment</c:v>
                </c:pt>
                <c:pt idx="1">
                  <c:v>Family-of-origin safety/security</c:v>
                </c:pt>
                <c:pt idx="2">
                  <c:v>Family-of-origin negative impact</c:v>
                </c:pt>
                <c:pt idx="3">
                  <c:v>Closeness to biological mother</c:v>
                </c:pt>
                <c:pt idx="4">
                  <c:v>Closeness to biological father</c:v>
                </c:pt>
                <c:pt idx="5">
                  <c:v>Self-reported physical health</c:v>
                </c:pt>
                <c:pt idx="6">
                  <c:v>Self-reported overall happiness</c:v>
                </c:pt>
                <c:pt idx="7">
                  <c:v>CES-D depression index</c:v>
                </c:pt>
              </c:strCache>
            </c:strRef>
          </c:cat>
          <c:val>
            <c:numRef>
              <c:f>Sheet1!$O$19:$O$26</c:f>
              <c:numCache>
                <c:formatCode>0.00</c:formatCode>
                <c:ptCount val="8"/>
                <c:pt idx="0">
                  <c:v>2.54</c:v>
                </c:pt>
                <c:pt idx="1">
                  <c:v>3.77</c:v>
                </c:pt>
                <c:pt idx="2">
                  <c:v>2.64</c:v>
                </c:pt>
                <c:pt idx="3">
                  <c:v>3.97</c:v>
                </c:pt>
                <c:pt idx="4">
                  <c:v>3.61</c:v>
                </c:pt>
                <c:pt idx="5">
                  <c:v>3.41</c:v>
                </c:pt>
                <c:pt idx="6">
                  <c:v>3.83</c:v>
                </c:pt>
                <c:pt idx="7">
                  <c:v>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32256"/>
        <c:axId val="128431232"/>
      </c:barChart>
      <c:catAx>
        <c:axId val="107232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8431232"/>
        <c:crosses val="autoZero"/>
        <c:auto val="1"/>
        <c:lblAlgn val="ctr"/>
        <c:lblOffset val="0"/>
        <c:noMultiLvlLbl val="0"/>
      </c:catAx>
      <c:valAx>
        <c:axId val="128431232"/>
        <c:scaling>
          <c:orientation val="minMax"/>
          <c:max val="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4.1332594531267183E-2"/>
              <c:y val="0.262380177425629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7232256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299364978983954"/>
          <c:y val="3.3807903829465538E-2"/>
          <c:w val="0.20967557157314617"/>
          <c:h val="0.35517389136378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9165712800107E-2"/>
          <c:y val="2.5230059652088084E-2"/>
          <c:w val="0.91480015743311804"/>
          <c:h val="0.84558096208746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IBF (intact bio family)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Sheet1!$H$33:$H$38</c:f>
              <c:numCache>
                <c:formatCode>0.00</c:formatCode>
                <c:ptCount val="6"/>
                <c:pt idx="0">
                  <c:v>1.32</c:v>
                </c:pt>
                <c:pt idx="1">
                  <c:v>2.7</c:v>
                </c:pt>
                <c:pt idx="2">
                  <c:v>1.68</c:v>
                </c:pt>
                <c:pt idx="3">
                  <c:v>1.79</c:v>
                </c:pt>
                <c:pt idx="4">
                  <c:v>3.01</c:v>
                </c:pt>
                <c:pt idx="5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LM (lesbian mother)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Sheet1!$I$33:$I$38</c:f>
              <c:numCache>
                <c:formatCode>0.00</c:formatCode>
                <c:ptCount val="6"/>
                <c:pt idx="0">
                  <c:v>1.84</c:v>
                </c:pt>
                <c:pt idx="1">
                  <c:v>2.37</c:v>
                </c:pt>
                <c:pt idx="2">
                  <c:v>1.77</c:v>
                </c:pt>
                <c:pt idx="3">
                  <c:v>2.76</c:v>
                </c:pt>
                <c:pt idx="4">
                  <c:v>3.7</c:v>
                </c:pt>
                <c:pt idx="5">
                  <c:v>1.68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GF (gay father)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Sheet1!$J$33:$J$38</c:f>
              <c:numCache>
                <c:formatCode>0.00</c:formatCode>
                <c:ptCount val="6"/>
                <c:pt idx="0">
                  <c:v>1.61</c:v>
                </c:pt>
                <c:pt idx="1">
                  <c:v>2.7</c:v>
                </c:pt>
                <c:pt idx="2">
                  <c:v>2.14</c:v>
                </c:pt>
                <c:pt idx="3">
                  <c:v>2.61</c:v>
                </c:pt>
                <c:pt idx="4">
                  <c:v>3.49</c:v>
                </c:pt>
                <c:pt idx="5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43488"/>
        <c:axId val="129345024"/>
      </c:barChart>
      <c:catAx>
        <c:axId val="129343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9345024"/>
        <c:crosses val="autoZero"/>
        <c:auto val="1"/>
        <c:lblAlgn val="ctr"/>
        <c:lblOffset val="0"/>
        <c:noMultiLvlLbl val="0"/>
      </c:catAx>
      <c:valAx>
        <c:axId val="129345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1.7281206208169518E-3"/>
              <c:y val="0.382073983967035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43488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0438932633420821"/>
          <c:y val="4.4705209824038708E-2"/>
          <c:w val="0.28727734033245844"/>
          <c:h val="0.1622687195700778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0872703412074E-2"/>
          <c:y val="2.5230059652088084E-2"/>
          <c:w val="0.91270242782152233"/>
          <c:h val="0.84558096208746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Sheet1!$P$2</c:f>
              <c:strCache>
                <c:ptCount val="1"/>
                <c:pt idx="0">
                  <c:v>Heterosexual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Sheet1!$P$33:$P$38</c:f>
              <c:numCache>
                <c:formatCode>0.00</c:formatCode>
                <c:ptCount val="6"/>
                <c:pt idx="0">
                  <c:v>1.5171547965116279</c:v>
                </c:pt>
                <c:pt idx="1">
                  <c:v>2.6162936046511627</c:v>
                </c:pt>
                <c:pt idx="2">
                  <c:v>1.7029978197674418</c:v>
                </c:pt>
                <c:pt idx="3">
                  <c:v>2.0453742732558138</c:v>
                </c:pt>
                <c:pt idx="4">
                  <c:v>3.1569404069767439</c:v>
                </c:pt>
                <c:pt idx="5">
                  <c:v>1.2958466569767442</c:v>
                </c:pt>
              </c:numCache>
            </c:numRef>
          </c:val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Homosexual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Sheet1!$Q$33:$Q$38</c:f>
              <c:numCache>
                <c:formatCode>0.00</c:formatCode>
                <c:ptCount val="6"/>
                <c:pt idx="0">
                  <c:v>1.7688559322033901</c:v>
                </c:pt>
                <c:pt idx="1">
                  <c:v>2.4720762711864412</c:v>
                </c:pt>
                <c:pt idx="2">
                  <c:v>1.884449152542373</c:v>
                </c:pt>
                <c:pt idx="3">
                  <c:v>2.7136016949152539</c:v>
                </c:pt>
                <c:pt idx="4">
                  <c:v>3.6350423728813559</c:v>
                </c:pt>
                <c:pt idx="5">
                  <c:v>1.7016525423728812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19904"/>
        <c:axId val="129634688"/>
      </c:barChart>
      <c:catAx>
        <c:axId val="12941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9634688"/>
        <c:crosses val="autoZero"/>
        <c:auto val="1"/>
        <c:lblAlgn val="ctr"/>
        <c:lblOffset val="0"/>
        <c:noMultiLvlLbl val="0"/>
      </c:catAx>
      <c:valAx>
        <c:axId val="129634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1.7281824146981627E-3"/>
              <c:y val="0.379290407070723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419904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0438932633420821"/>
          <c:y val="4.4705209824038708E-2"/>
          <c:w val="0.21849064444833252"/>
          <c:h val="9.54628792486534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6054911857477E-2"/>
          <c:y val="2.5230059652088084E-2"/>
          <c:w val="0.91063126544254425"/>
          <c:h val="0.844599696436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IBF (intact bio family)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Sheet1!$H$33:$H$38</c:f>
              <c:numCache>
                <c:formatCode>0.00</c:formatCode>
                <c:ptCount val="6"/>
                <c:pt idx="0">
                  <c:v>1.32</c:v>
                </c:pt>
                <c:pt idx="1">
                  <c:v>2.7</c:v>
                </c:pt>
                <c:pt idx="2">
                  <c:v>1.68</c:v>
                </c:pt>
                <c:pt idx="3">
                  <c:v>1.79</c:v>
                </c:pt>
                <c:pt idx="4">
                  <c:v>3.01</c:v>
                </c:pt>
                <c:pt idx="5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LM (lesbian mother)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Sheet1!$I$33:$I$38</c:f>
              <c:numCache>
                <c:formatCode>0.00</c:formatCode>
                <c:ptCount val="6"/>
                <c:pt idx="0">
                  <c:v>1.84</c:v>
                </c:pt>
                <c:pt idx="1">
                  <c:v>2.37</c:v>
                </c:pt>
                <c:pt idx="2">
                  <c:v>1.77</c:v>
                </c:pt>
                <c:pt idx="3">
                  <c:v>2.76</c:v>
                </c:pt>
                <c:pt idx="4">
                  <c:v>3.7</c:v>
                </c:pt>
                <c:pt idx="5">
                  <c:v>1.68</c:v>
                </c:pt>
              </c:numCache>
            </c:numRef>
          </c:val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GF (gay father)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Sheet1!$J$33:$J$38</c:f>
              <c:numCache>
                <c:formatCode>0.00</c:formatCode>
                <c:ptCount val="6"/>
                <c:pt idx="0">
                  <c:v>1.61</c:v>
                </c:pt>
                <c:pt idx="1">
                  <c:v>2.7</c:v>
                </c:pt>
                <c:pt idx="2">
                  <c:v>2.14</c:v>
                </c:pt>
                <c:pt idx="3">
                  <c:v>2.61</c:v>
                </c:pt>
                <c:pt idx="4">
                  <c:v>3.49</c:v>
                </c:pt>
                <c:pt idx="5">
                  <c:v>1.75</c:v>
                </c:pt>
              </c:numCache>
            </c:numRef>
          </c:val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Adopted by strangers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Sheet1!$K$33:$K$38</c:f>
              <c:numCache>
                <c:formatCode>0.00</c:formatCode>
                <c:ptCount val="6"/>
                <c:pt idx="0">
                  <c:v>1.33</c:v>
                </c:pt>
                <c:pt idx="1">
                  <c:v>2.74</c:v>
                </c:pt>
                <c:pt idx="2">
                  <c:v>1.73</c:v>
                </c:pt>
                <c:pt idx="3">
                  <c:v>2.34</c:v>
                </c:pt>
                <c:pt idx="4">
                  <c:v>3.31</c:v>
                </c:pt>
                <c:pt idx="5">
                  <c:v>1.31</c:v>
                </c:pt>
              </c:numCache>
            </c:numRef>
          </c:val>
        </c:ser>
        <c:ser>
          <c:idx val="4"/>
          <c:order val="4"/>
          <c:tx>
            <c:strRef>
              <c:f>Sheet1!$L$2</c:f>
              <c:strCache>
                <c:ptCount val="1"/>
                <c:pt idx="0">
                  <c:v>Divorced late (&gt;18)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Sheet1!$L$33:$L$38</c:f>
              <c:numCache>
                <c:formatCode>0.00</c:formatCode>
                <c:ptCount val="6"/>
                <c:pt idx="0">
                  <c:v>2</c:v>
                </c:pt>
                <c:pt idx="1">
                  <c:v>2.5499999999999998</c:v>
                </c:pt>
                <c:pt idx="2">
                  <c:v>1.9</c:v>
                </c:pt>
                <c:pt idx="3">
                  <c:v>2.44</c:v>
                </c:pt>
                <c:pt idx="4">
                  <c:v>3.33</c:v>
                </c:pt>
                <c:pt idx="5">
                  <c:v>1.38</c:v>
                </c:pt>
              </c:numCache>
            </c:numRef>
          </c:val>
        </c:ser>
        <c:ser>
          <c:idx val="5"/>
          <c:order val="5"/>
          <c:tx>
            <c:strRef>
              <c:f>Sheet1!$M$2</c:f>
              <c:strCache>
                <c:ptCount val="1"/>
                <c:pt idx="0">
                  <c:v>Stepfamily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Sheet1!$M$33:$M$38</c:f>
              <c:numCache>
                <c:formatCode>0.00</c:formatCode>
                <c:ptCount val="6"/>
                <c:pt idx="0">
                  <c:v>1.47</c:v>
                </c:pt>
                <c:pt idx="1">
                  <c:v>2.5</c:v>
                </c:pt>
                <c:pt idx="2">
                  <c:v>1.68</c:v>
                </c:pt>
                <c:pt idx="3">
                  <c:v>2.31</c:v>
                </c:pt>
                <c:pt idx="4">
                  <c:v>3.43</c:v>
                </c:pt>
                <c:pt idx="5">
                  <c:v>1.38</c:v>
                </c:pt>
              </c:numCache>
            </c:numRef>
          </c:val>
        </c:ser>
        <c:ser>
          <c:idx val="6"/>
          <c:order val="6"/>
          <c:tx>
            <c:strRef>
              <c:f>Sheet1!$N$2</c:f>
              <c:strCache>
                <c:ptCount val="1"/>
                <c:pt idx="0">
                  <c:v>Single-parent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Sheet1!$N$33:$N$38</c:f>
              <c:numCache>
                <c:formatCode>0.00</c:formatCode>
                <c:ptCount val="6"/>
                <c:pt idx="0">
                  <c:v>1.73</c:v>
                </c:pt>
                <c:pt idx="1">
                  <c:v>2.66</c:v>
                </c:pt>
                <c:pt idx="2">
                  <c:v>1.74</c:v>
                </c:pt>
                <c:pt idx="3">
                  <c:v>2.1800000000000002</c:v>
                </c:pt>
                <c:pt idx="4">
                  <c:v>3.25</c:v>
                </c:pt>
                <c:pt idx="5">
                  <c:v>1.35</c:v>
                </c:pt>
              </c:numCache>
            </c:numRef>
          </c:val>
        </c:ser>
        <c:ser>
          <c:idx val="7"/>
          <c:order val="7"/>
          <c:tx>
            <c:strRef>
              <c:f>Sheet1!$O$2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Sheet1!$G$33:$G$38</c:f>
              <c:strCache>
                <c:ptCount val="6"/>
                <c:pt idx="0">
                  <c:v>Frequency of marijuana use</c:v>
                </c:pt>
                <c:pt idx="1">
                  <c:v>Frequency of alcohol use</c:v>
                </c:pt>
                <c:pt idx="2">
                  <c:v>Frequency of drinking to get drunk</c:v>
                </c:pt>
                <c:pt idx="3">
                  <c:v>Frequency of smoking</c:v>
                </c:pt>
                <c:pt idx="4">
                  <c:v>Frequency of watching TV</c:v>
                </c:pt>
                <c:pt idx="5">
                  <c:v>Frequency of having been arrested</c:v>
                </c:pt>
              </c:strCache>
            </c:strRef>
          </c:cat>
          <c:val>
            <c:numRef>
              <c:f>Sheet1!$O$33:$O$38</c:f>
              <c:numCache>
                <c:formatCode>0.00</c:formatCode>
                <c:ptCount val="6"/>
                <c:pt idx="0">
                  <c:v>1.49</c:v>
                </c:pt>
                <c:pt idx="1">
                  <c:v>2.44</c:v>
                </c:pt>
                <c:pt idx="2">
                  <c:v>1.64</c:v>
                </c:pt>
                <c:pt idx="3">
                  <c:v>1.91</c:v>
                </c:pt>
                <c:pt idx="4">
                  <c:v>2.95</c:v>
                </c:pt>
                <c:pt idx="5">
                  <c:v>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8656"/>
        <c:axId val="128368640"/>
      </c:barChart>
      <c:catAx>
        <c:axId val="128358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28368640"/>
        <c:crosses val="autoZero"/>
        <c:auto val="1"/>
        <c:lblAlgn val="ctr"/>
        <c:lblOffset val="0"/>
        <c:noMultiLvlLbl val="0"/>
      </c:catAx>
      <c:valAx>
        <c:axId val="128368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1.7281206208169518E-3"/>
              <c:y val="0.387641137759659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358656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8873063147552847E-2"/>
          <c:y val="2.8003660294029006E-2"/>
          <c:w val="0.20967557157314617"/>
          <c:h val="0.35517389136378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195263</xdr:colOff>
      <xdr:row>11</xdr:row>
      <xdr:rowOff>123825</xdr:rowOff>
    </xdr:from>
    <xdr:to>
      <xdr:col>37</xdr:col>
      <xdr:colOff>192009</xdr:colOff>
      <xdr:row>34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247650</xdr:colOff>
      <xdr:row>11</xdr:row>
      <xdr:rowOff>123825</xdr:rowOff>
    </xdr:from>
    <xdr:to>
      <xdr:col>47</xdr:col>
      <xdr:colOff>247650</xdr:colOff>
      <xdr:row>34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142875</xdr:colOff>
      <xdr:row>11</xdr:row>
      <xdr:rowOff>123825</xdr:rowOff>
    </xdr:from>
    <xdr:to>
      <xdr:col>27</xdr:col>
      <xdr:colOff>139621</xdr:colOff>
      <xdr:row>34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195263</xdr:colOff>
      <xdr:row>35</xdr:row>
      <xdr:rowOff>28575</xdr:rowOff>
    </xdr:from>
    <xdr:to>
      <xdr:col>37</xdr:col>
      <xdr:colOff>192009</xdr:colOff>
      <xdr:row>58</xdr:row>
      <xdr:rowOff>154781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247650</xdr:colOff>
      <xdr:row>35</xdr:row>
      <xdr:rowOff>28575</xdr:rowOff>
    </xdr:from>
    <xdr:to>
      <xdr:col>47</xdr:col>
      <xdr:colOff>247650</xdr:colOff>
      <xdr:row>58</xdr:row>
      <xdr:rowOff>154781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142875</xdr:colOff>
      <xdr:row>35</xdr:row>
      <xdr:rowOff>28575</xdr:rowOff>
    </xdr:from>
    <xdr:to>
      <xdr:col>27</xdr:col>
      <xdr:colOff>139621</xdr:colOff>
      <xdr:row>58</xdr:row>
      <xdr:rowOff>154781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195263</xdr:colOff>
      <xdr:row>59</xdr:row>
      <xdr:rowOff>142875</xdr:rowOff>
    </xdr:from>
    <xdr:to>
      <xdr:col>37</xdr:col>
      <xdr:colOff>192009</xdr:colOff>
      <xdr:row>83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247650</xdr:colOff>
      <xdr:row>59</xdr:row>
      <xdr:rowOff>142875</xdr:rowOff>
    </xdr:from>
    <xdr:to>
      <xdr:col>47</xdr:col>
      <xdr:colOff>247650</xdr:colOff>
      <xdr:row>83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142875</xdr:colOff>
      <xdr:row>59</xdr:row>
      <xdr:rowOff>142875</xdr:rowOff>
    </xdr:from>
    <xdr:to>
      <xdr:col>27</xdr:col>
      <xdr:colOff>139621</xdr:colOff>
      <xdr:row>83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80" zoomScaleNormal="80" workbookViewId="0">
      <selection activeCell="F1" sqref="F1"/>
    </sheetView>
  </sheetViews>
  <sheetFormatPr defaultRowHeight="15" x14ac:dyDescent="0.25"/>
  <cols>
    <col min="1" max="1" width="36.140625" style="18" customWidth="1"/>
    <col min="2" max="2" width="7.5703125" style="18" bestFit="1" customWidth="1"/>
    <col min="3" max="3" width="5.5703125" style="18" bestFit="1" customWidth="1"/>
    <col min="4" max="4" width="5.85546875" style="18" bestFit="1" customWidth="1"/>
    <col min="5" max="5" width="5.7109375" style="18" customWidth="1"/>
    <col min="6" max="6" width="3.85546875" style="18" customWidth="1"/>
    <col min="7" max="7" width="31.85546875" style="18" customWidth="1"/>
    <col min="8" max="8" width="9.5703125" style="18" bestFit="1" customWidth="1"/>
    <col min="9" max="9" width="10.5703125" style="18" customWidth="1"/>
    <col min="10" max="10" width="7.7109375" style="18" bestFit="1" customWidth="1"/>
    <col min="11" max="11" width="10.28515625" style="18" customWidth="1"/>
    <col min="12" max="12" width="9.140625" style="18"/>
    <col min="13" max="13" width="10.140625" style="18" customWidth="1"/>
    <col min="14" max="14" width="6.7109375" style="18" bestFit="1" customWidth="1"/>
    <col min="15" max="15" width="7.85546875" style="18" bestFit="1" customWidth="1"/>
    <col min="16" max="16" width="7.5703125" style="18" customWidth="1"/>
    <col min="17" max="17" width="6.5703125" style="18" customWidth="1"/>
    <col min="18" max="18" width="9.140625" style="18"/>
  </cols>
  <sheetData>
    <row r="1" spans="1:18" ht="15.75" thickBot="1" x14ac:dyDescent="0.3">
      <c r="A1" s="11" t="s">
        <v>57</v>
      </c>
      <c r="B1" s="11"/>
      <c r="C1" s="11"/>
      <c r="D1" s="11"/>
      <c r="E1" s="11"/>
      <c r="G1" s="23" t="s">
        <v>60</v>
      </c>
      <c r="H1" s="23"/>
      <c r="I1" s="23"/>
      <c r="J1" s="23"/>
      <c r="K1" s="23"/>
      <c r="L1" s="23"/>
      <c r="M1" s="23"/>
      <c r="N1" s="23"/>
      <c r="O1" s="23"/>
    </row>
    <row r="2" spans="1:18" s="5" customFormat="1" ht="27.75" customHeight="1" thickBot="1" x14ac:dyDescent="0.2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18"/>
      <c r="G2" s="21" t="s">
        <v>0</v>
      </c>
      <c r="H2" s="21" t="s">
        <v>61</v>
      </c>
      <c r="I2" s="21" t="s">
        <v>62</v>
      </c>
      <c r="J2" s="21" t="s">
        <v>63</v>
      </c>
      <c r="K2" s="21" t="s">
        <v>64</v>
      </c>
      <c r="L2" s="21" t="s">
        <v>65</v>
      </c>
      <c r="M2" s="21" t="s">
        <v>58</v>
      </c>
      <c r="N2" s="21" t="s">
        <v>66</v>
      </c>
      <c r="O2" s="21" t="s">
        <v>67</v>
      </c>
      <c r="P2" s="21" t="s">
        <v>81</v>
      </c>
      <c r="Q2" s="21" t="s">
        <v>82</v>
      </c>
    </row>
    <row r="3" spans="1:18" s="5" customFormat="1" ht="14.25" x14ac:dyDescent="0.2">
      <c r="A3" s="6" t="s">
        <v>5</v>
      </c>
      <c r="B3" s="7" t="s">
        <v>6</v>
      </c>
      <c r="C3" s="8">
        <v>0.41</v>
      </c>
      <c r="D3" s="7">
        <v>0.49</v>
      </c>
      <c r="E3" s="8">
        <v>2988</v>
      </c>
      <c r="F3" s="17"/>
      <c r="G3" s="6" t="s">
        <v>5</v>
      </c>
      <c r="H3" s="24">
        <v>0.43</v>
      </c>
      <c r="I3" s="24">
        <v>0.36</v>
      </c>
      <c r="J3" s="24">
        <v>0.35</v>
      </c>
      <c r="K3" s="24">
        <v>0.41</v>
      </c>
      <c r="L3" s="24">
        <v>0.36</v>
      </c>
      <c r="M3" s="24">
        <v>0.41</v>
      </c>
      <c r="N3" s="24">
        <v>0.37</v>
      </c>
      <c r="O3" s="24">
        <v>0.39</v>
      </c>
      <c r="P3" s="20">
        <f>(H3*H$12+K3*K$12+L3*L$12+M3*M$12+N3*N$12+O3*O$12)/($P$12-$I$12-$J$12)</f>
        <v>0.39976017441860462</v>
      </c>
      <c r="Q3" s="20">
        <f>(I3*I$12+J3*J$12)/($P$12-(SUM($K$12:$O$12,$H$12)))</f>
        <v>0.35690677966101692</v>
      </c>
      <c r="R3" s="19" t="s">
        <v>71</v>
      </c>
    </row>
    <row r="4" spans="1:18" s="5" customFormat="1" ht="14.25" x14ac:dyDescent="0.2">
      <c r="A4" s="6" t="s">
        <v>7</v>
      </c>
      <c r="B4" s="7" t="s">
        <v>6</v>
      </c>
      <c r="C4" s="8">
        <v>0.15</v>
      </c>
      <c r="D4" s="7">
        <v>0.36</v>
      </c>
      <c r="E4" s="8">
        <v>2988</v>
      </c>
      <c r="F4" s="18"/>
      <c r="G4" s="6" t="s">
        <v>7</v>
      </c>
      <c r="H4" s="24">
        <v>0.09</v>
      </c>
      <c r="I4" s="25">
        <v>0.24</v>
      </c>
      <c r="J4" s="24">
        <v>0.21</v>
      </c>
      <c r="K4" s="24">
        <v>7.0000000000000007E-2</v>
      </c>
      <c r="L4" s="25">
        <v>0.31</v>
      </c>
      <c r="M4" s="25">
        <v>0.19</v>
      </c>
      <c r="N4" s="25">
        <v>0.19</v>
      </c>
      <c r="O4" s="24">
        <v>0.13</v>
      </c>
      <c r="P4" s="20">
        <f>(H4*H$12+K4*K$12+L4*L$12+M4*M$12+N4*N$12+O4*O$12)/($P$12-$I$12-$J$12)</f>
        <v>0.14840843023255812</v>
      </c>
      <c r="Q4" s="20">
        <f>(I4*I$12+J4*J$12)/($P$12-(SUM($K$12:$O$12,$H$12)))</f>
        <v>0.23072033898305083</v>
      </c>
      <c r="R4" s="19" t="s">
        <v>72</v>
      </c>
    </row>
    <row r="5" spans="1:18" s="5" customFormat="1" ht="14.25" x14ac:dyDescent="0.2">
      <c r="A5" s="6" t="s">
        <v>8</v>
      </c>
      <c r="B5" s="7" t="s">
        <v>6</v>
      </c>
      <c r="C5" s="8">
        <v>0.34</v>
      </c>
      <c r="D5" s="7">
        <v>0.47</v>
      </c>
      <c r="E5" s="8">
        <v>2669</v>
      </c>
      <c r="F5" s="18"/>
      <c r="G5" s="6" t="s">
        <v>79</v>
      </c>
      <c r="H5" s="24">
        <v>0.17</v>
      </c>
      <c r="I5" s="25">
        <v>0.69</v>
      </c>
      <c r="J5" s="25">
        <v>0.56999999999999995</v>
      </c>
      <c r="K5" s="24">
        <v>0.12</v>
      </c>
      <c r="L5" s="25">
        <v>0.47</v>
      </c>
      <c r="M5" s="25">
        <v>0.53</v>
      </c>
      <c r="N5" s="25">
        <v>0.48</v>
      </c>
      <c r="O5" s="25">
        <v>0.35</v>
      </c>
      <c r="P5" s="20">
        <f>(H5*H$12+K5*K$12+L5*L$12+M5*M$12+N5*N$12+O5*O$12)/($P$12-$I$12-$J$12)</f>
        <v>0.35082485465116287</v>
      </c>
      <c r="Q5" s="20">
        <f>(I5*I$12+J5*J$12)/($P$12-(SUM($K$12:$O$12,$H$12)))</f>
        <v>0.65288135593220331</v>
      </c>
      <c r="R5" s="19" t="s">
        <v>73</v>
      </c>
    </row>
    <row r="6" spans="1:18" s="5" customFormat="1" ht="14.25" x14ac:dyDescent="0.2">
      <c r="A6" s="6" t="s">
        <v>9</v>
      </c>
      <c r="B6" s="7" t="s">
        <v>6</v>
      </c>
      <c r="C6" s="8">
        <v>0.21</v>
      </c>
      <c r="D6" s="7">
        <v>0.41</v>
      </c>
      <c r="E6" s="8">
        <v>2952</v>
      </c>
      <c r="F6" s="18"/>
      <c r="G6" s="6" t="s">
        <v>9</v>
      </c>
      <c r="H6" s="24">
        <v>0.1</v>
      </c>
      <c r="I6" s="25">
        <v>0.38</v>
      </c>
      <c r="J6" s="24">
        <v>0.23</v>
      </c>
      <c r="K6" s="25">
        <v>0.27</v>
      </c>
      <c r="L6" s="25">
        <v>0.31</v>
      </c>
      <c r="M6" s="25">
        <v>0.3</v>
      </c>
      <c r="N6" s="25">
        <v>0.3</v>
      </c>
      <c r="O6" s="25">
        <v>0.23</v>
      </c>
      <c r="P6" s="20">
        <f>(H6*H$12+K6*K$12+L6*L$12+M6*M$12+N6*N$12+O6*O$12)/($P$12-$I$12-$J$12)</f>
        <v>0.22220566860465116</v>
      </c>
      <c r="Q6" s="20">
        <f>(I6*I$12+J6*J$12)/($P$12-(SUM($K$12:$O$12,$H$12)))</f>
        <v>0.33360169491525421</v>
      </c>
      <c r="R6" s="19" t="s">
        <v>74</v>
      </c>
    </row>
    <row r="7" spans="1:18" s="5" customFormat="1" ht="14.25" x14ac:dyDescent="0.2">
      <c r="A7" s="6" t="s">
        <v>10</v>
      </c>
      <c r="B7" s="7" t="s">
        <v>6</v>
      </c>
      <c r="C7" s="8">
        <v>0.45</v>
      </c>
      <c r="D7" s="7">
        <v>0.5</v>
      </c>
      <c r="E7" s="8">
        <v>2988</v>
      </c>
      <c r="F7" s="18"/>
      <c r="G7" s="6" t="s">
        <v>10</v>
      </c>
      <c r="H7" s="24">
        <v>0.49</v>
      </c>
      <c r="I7" s="25">
        <v>0.26</v>
      </c>
      <c r="J7" s="24">
        <v>0.34</v>
      </c>
      <c r="K7" s="24">
        <v>0.41</v>
      </c>
      <c r="L7" s="24">
        <v>0.42</v>
      </c>
      <c r="M7" s="24">
        <v>0.47</v>
      </c>
      <c r="N7" s="24">
        <v>0.43</v>
      </c>
      <c r="O7" s="25">
        <v>0.39</v>
      </c>
      <c r="P7" s="20">
        <f>(H7*H$12+K7*K$12+L7*L$12+M7*M$12+N7*N$12+O7*O$12)/($P$12-$I$12-$J$12)</f>
        <v>0.44870639534883716</v>
      </c>
      <c r="Q7" s="20">
        <f>(I7*I$12+J7*J$12)/($P$12-(SUM($K$12:$O$12,$H$12)))</f>
        <v>0.28474576271186441</v>
      </c>
      <c r="R7" s="19" t="s">
        <v>75</v>
      </c>
    </row>
    <row r="8" spans="1:18" s="5" customFormat="1" ht="14.25" x14ac:dyDescent="0.2">
      <c r="A8" s="6" t="s">
        <v>11</v>
      </c>
      <c r="B8" s="7" t="s">
        <v>6</v>
      </c>
      <c r="C8" s="8">
        <v>0.12</v>
      </c>
      <c r="D8" s="7">
        <v>0.32</v>
      </c>
      <c r="E8" s="8">
        <v>2988</v>
      </c>
      <c r="F8" s="18"/>
      <c r="G8" s="6" t="s">
        <v>11</v>
      </c>
      <c r="H8" s="24">
        <v>0.08</v>
      </c>
      <c r="I8" s="25">
        <v>0.28000000000000003</v>
      </c>
      <c r="J8" s="24">
        <v>0.2</v>
      </c>
      <c r="K8" s="24">
        <v>0.22</v>
      </c>
      <c r="L8" s="24">
        <v>0.15</v>
      </c>
      <c r="M8" s="24">
        <v>0.14000000000000001</v>
      </c>
      <c r="N8" s="25">
        <v>0.13</v>
      </c>
      <c r="O8" s="25">
        <v>0.15</v>
      </c>
      <c r="P8" s="20">
        <f>(H8*H$12+K8*K$12+L8*L$12+M8*M$12+N8*N$12+O8*O$12)/($P$12-$I$12-$J$12)</f>
        <v>0.1218313953488372</v>
      </c>
      <c r="Q8" s="20">
        <f>(I8*I$12+J8*J$12)/($P$12-(SUM($K$12:$O$12,$H$12)))</f>
        <v>0.25525423728813562</v>
      </c>
      <c r="R8" s="19" t="s">
        <v>76</v>
      </c>
    </row>
    <row r="9" spans="1:18" s="5" customFormat="1" ht="14.25" x14ac:dyDescent="0.2">
      <c r="A9" s="6" t="s">
        <v>12</v>
      </c>
      <c r="B9" s="7" t="s">
        <v>6</v>
      </c>
      <c r="C9" s="8">
        <v>0.55000000000000004</v>
      </c>
      <c r="D9" s="7">
        <v>0.5</v>
      </c>
      <c r="E9" s="8">
        <v>2960</v>
      </c>
      <c r="F9" s="18"/>
      <c r="G9" s="6" t="s">
        <v>80</v>
      </c>
      <c r="H9" s="24">
        <v>0.56999999999999995</v>
      </c>
      <c r="I9" s="25">
        <v>0.41</v>
      </c>
      <c r="J9" s="24">
        <v>0.73</v>
      </c>
      <c r="K9" s="24">
        <v>0.57999999999999996</v>
      </c>
      <c r="L9" s="24">
        <v>0.63</v>
      </c>
      <c r="M9" s="24">
        <v>0.56999999999999995</v>
      </c>
      <c r="N9" s="24">
        <v>0.51</v>
      </c>
      <c r="O9" s="24">
        <v>0.48</v>
      </c>
      <c r="P9" s="20">
        <f>(H9*H$12+K9*K$12+L9*L$12+M9*M$12+N9*N$12+O9*O$12)/($P$12-$I$12-$J$12)</f>
        <v>0.54182776162790702</v>
      </c>
      <c r="Q9" s="20">
        <f>(I9*I$12+J9*J$12)/($P$12-(SUM($K$12:$O$12,$H$12)))</f>
        <v>0.50898305084745765</v>
      </c>
      <c r="R9" s="19" t="s">
        <v>77</v>
      </c>
    </row>
    <row r="10" spans="1:18" s="5" customFormat="1" ht="14.25" x14ac:dyDescent="0.2">
      <c r="A10" s="6" t="s">
        <v>14</v>
      </c>
      <c r="B10" s="7" t="s">
        <v>6</v>
      </c>
      <c r="C10" s="8">
        <v>7.0000000000000007E-2</v>
      </c>
      <c r="D10" s="7">
        <v>0.25</v>
      </c>
      <c r="E10" s="8">
        <v>2953</v>
      </c>
      <c r="F10" s="18"/>
      <c r="G10" s="6" t="s">
        <v>59</v>
      </c>
      <c r="H10" s="20">
        <v>0.05</v>
      </c>
      <c r="I10" s="20">
        <v>0.12</v>
      </c>
      <c r="J10" s="20">
        <v>0.24</v>
      </c>
      <c r="K10" s="20">
        <v>7.0000000000000007E-2</v>
      </c>
      <c r="L10" s="20">
        <v>0.08</v>
      </c>
      <c r="M10" s="20">
        <v>0.1</v>
      </c>
      <c r="N10" s="20">
        <v>0.05</v>
      </c>
      <c r="O10" s="20">
        <v>0.09</v>
      </c>
      <c r="P10" s="20">
        <f>(H10*H$12+K10*K$12+L10*L$12+M10*M$12+N10*N$12+O10*O$12)/($P$12-$I$12-$J$12)</f>
        <v>6.5058139534883722E-2</v>
      </c>
      <c r="Q10" s="20">
        <f>(I10*I$12+J10*J$12)/($P$12-(SUM($K$12:$O$12,$H$12)))</f>
        <v>0.1571186440677966</v>
      </c>
      <c r="R10" s="19" t="s">
        <v>78</v>
      </c>
    </row>
    <row r="11" spans="1:18" s="5" customFormat="1" thickBot="1" x14ac:dyDescent="0.25">
      <c r="A11" s="6" t="s">
        <v>15</v>
      </c>
      <c r="B11" s="7" t="s">
        <v>6</v>
      </c>
      <c r="C11" s="8">
        <v>0.11</v>
      </c>
      <c r="D11" s="7">
        <v>0.32</v>
      </c>
      <c r="E11" s="8">
        <v>2934</v>
      </c>
      <c r="F11" s="18"/>
      <c r="G11" s="12" t="s">
        <v>15</v>
      </c>
      <c r="H11" s="26">
        <v>0.08</v>
      </c>
      <c r="I11" s="26">
        <v>0.19</v>
      </c>
      <c r="J11" s="26">
        <v>0.19</v>
      </c>
      <c r="K11" s="26">
        <v>0.22</v>
      </c>
      <c r="L11" s="26">
        <v>0.12</v>
      </c>
      <c r="M11" s="26">
        <v>0.17</v>
      </c>
      <c r="N11" s="26">
        <v>0.13</v>
      </c>
      <c r="O11" s="26">
        <v>0.09</v>
      </c>
      <c r="P11" s="26">
        <f>(H11*H$12+K11*K$12+L11*L$12+M11*M$12+N11*N$12+O11*O$12)/($P$12-$I$12-$J$12)</f>
        <v>0.11601017441860464</v>
      </c>
      <c r="Q11" s="26">
        <f>(I11*I$12+J11*J$12)/($P$12-(SUM($K$12:$O$12,$H$12)))</f>
        <v>0.19</v>
      </c>
      <c r="R11" s="18"/>
    </row>
    <row r="12" spans="1:18" s="5" customFormat="1" ht="14.25" x14ac:dyDescent="0.2">
      <c r="A12" s="6" t="s">
        <v>13</v>
      </c>
      <c r="B12" s="7" t="s">
        <v>6</v>
      </c>
      <c r="C12" s="8">
        <v>0.36</v>
      </c>
      <c r="D12" s="7">
        <v>0.48</v>
      </c>
      <c r="E12" s="8">
        <v>2961</v>
      </c>
      <c r="F12" s="18"/>
      <c r="G12" s="18" t="s">
        <v>83</v>
      </c>
      <c r="H12" s="18">
        <v>919</v>
      </c>
      <c r="I12" s="18">
        <v>163</v>
      </c>
      <c r="J12" s="18">
        <v>73</v>
      </c>
      <c r="K12" s="18">
        <v>101</v>
      </c>
      <c r="L12" s="18">
        <v>116</v>
      </c>
      <c r="M12" s="18">
        <v>394</v>
      </c>
      <c r="N12" s="18">
        <v>816</v>
      </c>
      <c r="O12" s="18">
        <v>406</v>
      </c>
      <c r="P12" s="18">
        <f>SUM(H12:O12)</f>
        <v>2988</v>
      </c>
      <c r="Q12" s="18"/>
      <c r="R12" s="18"/>
    </row>
    <row r="13" spans="1:18" s="5" customFormat="1" ht="14.25" x14ac:dyDescent="0.2">
      <c r="A13" s="6" t="s">
        <v>16</v>
      </c>
      <c r="B13" s="7" t="s">
        <v>6</v>
      </c>
      <c r="C13" s="8">
        <v>0.85</v>
      </c>
      <c r="D13" s="7">
        <v>0.36</v>
      </c>
      <c r="E13" s="8">
        <v>2946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5" customFormat="1" ht="14.25" x14ac:dyDescent="0.2">
      <c r="A14" s="6" t="s">
        <v>17</v>
      </c>
      <c r="B14" s="7" t="s">
        <v>6</v>
      </c>
      <c r="C14" s="8">
        <v>0.06</v>
      </c>
      <c r="D14" s="7">
        <v>0.23</v>
      </c>
      <c r="E14" s="8">
        <v>1056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5" customFormat="1" ht="14.25" x14ac:dyDescent="0.2">
      <c r="A15" s="6" t="s">
        <v>18</v>
      </c>
      <c r="B15" s="7" t="s">
        <v>6</v>
      </c>
      <c r="C15" s="8">
        <v>0.19</v>
      </c>
      <c r="D15" s="7">
        <v>0.39</v>
      </c>
      <c r="E15" s="8">
        <v>1869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5" customFormat="1" ht="14.25" x14ac:dyDescent="0.2">
      <c r="A16" s="6" t="s">
        <v>19</v>
      </c>
      <c r="B16" s="7" t="s">
        <v>6</v>
      </c>
      <c r="C16" s="8">
        <v>0.11</v>
      </c>
      <c r="D16" s="7">
        <v>0.32</v>
      </c>
      <c r="E16" s="8">
        <v>2911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5" customFormat="1" thickBot="1" x14ac:dyDescent="0.25">
      <c r="A17" s="6" t="s">
        <v>20</v>
      </c>
      <c r="B17" s="7" t="s">
        <v>6</v>
      </c>
      <c r="C17" s="8">
        <v>7.0000000000000007E-2</v>
      </c>
      <c r="D17" s="7">
        <v>0.26</v>
      </c>
      <c r="E17" s="8">
        <v>2877</v>
      </c>
      <c r="F17" s="18"/>
      <c r="G17" s="16" t="s">
        <v>69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5" customFormat="1" ht="27" customHeight="1" thickBot="1" x14ac:dyDescent="0.25">
      <c r="A18" s="6" t="s">
        <v>21</v>
      </c>
      <c r="B18" s="7" t="s">
        <v>6</v>
      </c>
      <c r="C18" s="8">
        <v>0.13</v>
      </c>
      <c r="D18" s="7">
        <v>0.33</v>
      </c>
      <c r="E18" s="8">
        <v>2874</v>
      </c>
      <c r="F18" s="18"/>
      <c r="G18" s="21" t="s">
        <v>0</v>
      </c>
      <c r="H18" s="21" t="s">
        <v>61</v>
      </c>
      <c r="I18" s="21" t="s">
        <v>62</v>
      </c>
      <c r="J18" s="21" t="s">
        <v>63</v>
      </c>
      <c r="K18" s="21" t="s">
        <v>64</v>
      </c>
      <c r="L18" s="21" t="s">
        <v>65</v>
      </c>
      <c r="M18" s="21" t="s">
        <v>58</v>
      </c>
      <c r="N18" s="21" t="s">
        <v>66</v>
      </c>
      <c r="O18" s="21" t="s">
        <v>67</v>
      </c>
      <c r="P18" s="21" t="s">
        <v>81</v>
      </c>
      <c r="Q18" s="21" t="s">
        <v>82</v>
      </c>
      <c r="R18" s="18"/>
    </row>
    <row r="19" spans="1:18" s="5" customFormat="1" ht="14.25" x14ac:dyDescent="0.2">
      <c r="A19" s="6" t="s">
        <v>22</v>
      </c>
      <c r="B19" s="10" t="s">
        <v>53</v>
      </c>
      <c r="C19" s="8">
        <v>2.86</v>
      </c>
      <c r="D19" s="7">
        <v>1.1100000000000001</v>
      </c>
      <c r="E19" s="8">
        <v>2988</v>
      </c>
      <c r="F19" s="18"/>
      <c r="G19" s="15" t="s">
        <v>22</v>
      </c>
      <c r="H19" s="27">
        <v>3.19</v>
      </c>
      <c r="I19" s="28">
        <v>2.39</v>
      </c>
      <c r="J19" s="28">
        <v>2.64</v>
      </c>
      <c r="K19" s="27">
        <v>3.21</v>
      </c>
      <c r="L19" s="28">
        <v>2.88</v>
      </c>
      <c r="M19" s="28">
        <v>2.64</v>
      </c>
      <c r="N19" s="28">
        <v>2.66</v>
      </c>
      <c r="O19" s="28">
        <v>2.54</v>
      </c>
      <c r="P19" s="20">
        <f>(H19*H$12+K19*K$12+L19*L$12+M19*M$12+N19*N$12+O19*O$12)/($P$12-$I$12-$J$12)</f>
        <v>2.8458793604651165</v>
      </c>
      <c r="Q19" s="20">
        <f>(I19*I$12+J19*J$12)/($P$12-(SUM($K$12:$O$12,$H$12)))</f>
        <v>2.4673305084745762</v>
      </c>
      <c r="R19" s="18"/>
    </row>
    <row r="20" spans="1:18" s="5" customFormat="1" ht="14.25" x14ac:dyDescent="0.2">
      <c r="A20" s="6" t="s">
        <v>23</v>
      </c>
      <c r="B20" s="10" t="s">
        <v>53</v>
      </c>
      <c r="C20" s="8">
        <v>3.81</v>
      </c>
      <c r="D20" s="7">
        <v>0.97</v>
      </c>
      <c r="E20" s="8">
        <v>2917</v>
      </c>
      <c r="F20" s="18"/>
      <c r="G20" s="6" t="s">
        <v>23</v>
      </c>
      <c r="H20" s="24">
        <v>4.13</v>
      </c>
      <c r="I20" s="25">
        <v>3.12</v>
      </c>
      <c r="J20" s="25">
        <v>3.25</v>
      </c>
      <c r="K20" s="25">
        <v>3.77</v>
      </c>
      <c r="L20" s="25">
        <v>3.52</v>
      </c>
      <c r="M20" s="25">
        <v>3.52</v>
      </c>
      <c r="N20" s="25">
        <v>3.58</v>
      </c>
      <c r="O20" s="25">
        <v>3.77</v>
      </c>
      <c r="P20" s="20">
        <f t="shared" ref="P20:P26" si="0">(H20*H$12+K20*K$12+L20*L$12+M20*M$12+N20*N$12+O20*O$12)/($P$12-$I$12-$J$12)</f>
        <v>3.7875508720930231</v>
      </c>
      <c r="Q20" s="20">
        <f t="shared" ref="Q20:Q26" si="1">(I20*I$12+J20*J$12)/($P$12-(SUM($K$12:$O$12,$H$12)))</f>
        <v>3.1602118644067794</v>
      </c>
      <c r="R20" s="18"/>
    </row>
    <row r="21" spans="1:18" s="5" customFormat="1" ht="14.25" x14ac:dyDescent="0.2">
      <c r="A21" s="6" t="s">
        <v>24</v>
      </c>
      <c r="B21" s="10" t="s">
        <v>53</v>
      </c>
      <c r="C21" s="8">
        <v>2.58</v>
      </c>
      <c r="D21" s="7">
        <v>0.98</v>
      </c>
      <c r="E21" s="8">
        <v>2919</v>
      </c>
      <c r="F21" s="18"/>
      <c r="G21" s="6" t="s">
        <v>24</v>
      </c>
      <c r="H21" s="24">
        <v>2.2999999999999998</v>
      </c>
      <c r="I21" s="25">
        <v>3.13</v>
      </c>
      <c r="J21" s="25">
        <v>2.9</v>
      </c>
      <c r="K21" s="25">
        <v>2.83</v>
      </c>
      <c r="L21" s="25">
        <v>2.96</v>
      </c>
      <c r="M21" s="25">
        <v>2.76</v>
      </c>
      <c r="N21" s="25">
        <v>2.78</v>
      </c>
      <c r="O21" s="25">
        <v>2.64</v>
      </c>
      <c r="P21" s="20">
        <f t="shared" si="0"/>
        <v>2.6056140988372092</v>
      </c>
      <c r="Q21" s="20">
        <f t="shared" si="1"/>
        <v>3.0588559322033899</v>
      </c>
      <c r="R21" s="18"/>
    </row>
    <row r="22" spans="1:18" s="5" customFormat="1" ht="14.25" x14ac:dyDescent="0.2">
      <c r="A22" s="6" t="s">
        <v>25</v>
      </c>
      <c r="B22" s="10" t="s">
        <v>53</v>
      </c>
      <c r="C22" s="8">
        <v>4.05</v>
      </c>
      <c r="D22" s="7">
        <v>0.87</v>
      </c>
      <c r="E22" s="8">
        <v>2249</v>
      </c>
      <c r="F22" s="18"/>
      <c r="G22" s="6" t="s">
        <v>25</v>
      </c>
      <c r="H22" s="24">
        <v>4.17</v>
      </c>
      <c r="I22" s="24">
        <v>4.05</v>
      </c>
      <c r="J22" s="25">
        <v>3.71</v>
      </c>
      <c r="K22" s="24">
        <v>3.58</v>
      </c>
      <c r="L22" s="24">
        <v>3.95</v>
      </c>
      <c r="M22" s="24">
        <v>4.03</v>
      </c>
      <c r="N22" s="25">
        <v>3.85</v>
      </c>
      <c r="O22" s="25">
        <v>3.97</v>
      </c>
      <c r="P22" s="20">
        <f t="shared" si="0"/>
        <v>3.9946402616279069</v>
      </c>
      <c r="Q22" s="20">
        <f t="shared" si="1"/>
        <v>3.9448305084745763</v>
      </c>
      <c r="R22" s="18"/>
    </row>
    <row r="23" spans="1:18" s="5" customFormat="1" ht="14.25" x14ac:dyDescent="0.2">
      <c r="A23" s="6" t="s">
        <v>26</v>
      </c>
      <c r="B23" s="10" t="s">
        <v>53</v>
      </c>
      <c r="C23" s="8">
        <v>3.74</v>
      </c>
      <c r="D23" s="7">
        <v>0.98</v>
      </c>
      <c r="E23" s="8">
        <v>1346</v>
      </c>
      <c r="F23" s="18"/>
      <c r="G23" s="6" t="s">
        <v>26</v>
      </c>
      <c r="H23" s="24">
        <v>3.87</v>
      </c>
      <c r="I23" s="24">
        <v>3.16</v>
      </c>
      <c r="J23" s="24">
        <v>3.43</v>
      </c>
      <c r="K23" s="24" t="s">
        <v>68</v>
      </c>
      <c r="L23" s="25">
        <v>3.29</v>
      </c>
      <c r="M23" s="24">
        <v>3.65</v>
      </c>
      <c r="N23" s="25">
        <v>3.24</v>
      </c>
      <c r="O23" s="24">
        <v>3.61</v>
      </c>
      <c r="P23" s="20">
        <f>(H23*H$12+L23*L$12+M23*M$12+N23*N$12+O23*O$12)/($P$12-$I$12-$J$12)</f>
        <v>3.4468640988372097</v>
      </c>
      <c r="Q23" s="20">
        <f t="shared" si="1"/>
        <v>3.2435169491525424</v>
      </c>
      <c r="R23" s="18"/>
    </row>
    <row r="24" spans="1:18" s="5" customFormat="1" ht="14.25" x14ac:dyDescent="0.2">
      <c r="A24" s="6" t="s">
        <v>27</v>
      </c>
      <c r="B24" s="10" t="s">
        <v>53</v>
      </c>
      <c r="C24" s="8">
        <v>3.57</v>
      </c>
      <c r="D24" s="7">
        <v>0.94</v>
      </c>
      <c r="E24" s="8">
        <v>2964</v>
      </c>
      <c r="F24" s="18"/>
      <c r="G24" s="6" t="s">
        <v>27</v>
      </c>
      <c r="H24" s="24">
        <v>3.75</v>
      </c>
      <c r="I24" s="25">
        <v>3.38</v>
      </c>
      <c r="J24" s="24">
        <v>3.58</v>
      </c>
      <c r="K24" s="24">
        <v>3.53</v>
      </c>
      <c r="L24" s="25">
        <v>3.46</v>
      </c>
      <c r="M24" s="25">
        <v>3.49</v>
      </c>
      <c r="N24" s="25">
        <v>3.43</v>
      </c>
      <c r="O24" s="25">
        <v>3.41</v>
      </c>
      <c r="P24" s="20">
        <f t="shared" si="0"/>
        <v>3.5474345930232563</v>
      </c>
      <c r="Q24" s="20">
        <f t="shared" si="1"/>
        <v>3.4418644067796609</v>
      </c>
      <c r="R24" s="18"/>
    </row>
    <row r="25" spans="1:18" s="5" customFormat="1" ht="14.25" x14ac:dyDescent="0.2">
      <c r="A25" s="6" t="s">
        <v>28</v>
      </c>
      <c r="B25" s="10" t="s">
        <v>53</v>
      </c>
      <c r="C25" s="8">
        <v>4</v>
      </c>
      <c r="D25" s="7">
        <v>1.05</v>
      </c>
      <c r="E25" s="8">
        <v>2957</v>
      </c>
      <c r="F25" s="18"/>
      <c r="G25" s="6" t="s">
        <v>28</v>
      </c>
      <c r="H25" s="24">
        <v>4.16</v>
      </c>
      <c r="I25" s="24">
        <v>3.89</v>
      </c>
      <c r="J25" s="24">
        <v>3.72</v>
      </c>
      <c r="K25" s="24">
        <v>3.92</v>
      </c>
      <c r="L25" s="24">
        <v>4.0199999999999996</v>
      </c>
      <c r="M25" s="25">
        <v>3.87</v>
      </c>
      <c r="N25" s="25">
        <v>3.93</v>
      </c>
      <c r="O25" s="25">
        <v>3.83</v>
      </c>
      <c r="P25" s="20">
        <f t="shared" si="0"/>
        <v>3.9868895348837201</v>
      </c>
      <c r="Q25" s="20">
        <f t="shared" si="1"/>
        <v>3.8374152542372886</v>
      </c>
      <c r="R25" s="18"/>
    </row>
    <row r="26" spans="1:18" s="5" customFormat="1" thickBot="1" x14ac:dyDescent="0.25">
      <c r="A26" s="6" t="s">
        <v>29</v>
      </c>
      <c r="B26" s="10" t="s">
        <v>53</v>
      </c>
      <c r="C26" s="8">
        <v>1.89</v>
      </c>
      <c r="D26" s="7">
        <v>0.62</v>
      </c>
      <c r="E26" s="8">
        <v>2815</v>
      </c>
      <c r="F26" s="18"/>
      <c r="G26" s="12" t="s">
        <v>29</v>
      </c>
      <c r="H26" s="26">
        <v>1.83</v>
      </c>
      <c r="I26" s="29">
        <v>2.2000000000000002</v>
      </c>
      <c r="J26" s="29">
        <v>2.1800000000000002</v>
      </c>
      <c r="K26" s="26">
        <v>1.95</v>
      </c>
      <c r="L26" s="26">
        <v>2.0099999999999998</v>
      </c>
      <c r="M26" s="26">
        <v>1.91</v>
      </c>
      <c r="N26" s="26">
        <v>1.89</v>
      </c>
      <c r="O26" s="26">
        <v>1.94</v>
      </c>
      <c r="P26" s="22">
        <f t="shared" si="0"/>
        <v>1.8874636627906978</v>
      </c>
      <c r="Q26" s="22">
        <f t="shared" si="1"/>
        <v>2.193813559322034</v>
      </c>
      <c r="R26" s="18"/>
    </row>
    <row r="27" spans="1:18" s="5" customFormat="1" ht="14.25" x14ac:dyDescent="0.2">
      <c r="A27" s="6" t="s">
        <v>30</v>
      </c>
      <c r="B27" s="10" t="s">
        <v>53</v>
      </c>
      <c r="C27" s="8">
        <v>2.97</v>
      </c>
      <c r="D27" s="7">
        <v>0.84</v>
      </c>
      <c r="E27" s="8">
        <v>2848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5" customFormat="1" ht="14.25" x14ac:dyDescent="0.2">
      <c r="A28" s="6" t="s">
        <v>31</v>
      </c>
      <c r="B28" s="10" t="s">
        <v>53</v>
      </c>
      <c r="C28" s="8">
        <v>2.5099999999999998</v>
      </c>
      <c r="D28" s="7">
        <v>0.77</v>
      </c>
      <c r="E28" s="8">
        <v>2830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5" customFormat="1" ht="14.25" x14ac:dyDescent="0.2">
      <c r="A29" s="6" t="s">
        <v>32</v>
      </c>
      <c r="B29" s="10" t="s">
        <v>54</v>
      </c>
      <c r="C29" s="8">
        <v>1.88</v>
      </c>
      <c r="D29" s="7">
        <v>0.59</v>
      </c>
      <c r="E29" s="8">
        <v>2861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5" customFormat="1" ht="14.25" x14ac:dyDescent="0.2">
      <c r="A30" s="6" t="s">
        <v>33</v>
      </c>
      <c r="B30" s="10" t="s">
        <v>55</v>
      </c>
      <c r="C30" s="8">
        <v>7.42</v>
      </c>
      <c r="D30" s="7">
        <v>3.17</v>
      </c>
      <c r="E30" s="8">
        <v>2635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5" customFormat="1" thickBot="1" x14ac:dyDescent="0.25">
      <c r="A31" s="6" t="s">
        <v>34</v>
      </c>
      <c r="B31" s="10" t="s">
        <v>53</v>
      </c>
      <c r="C31" s="8">
        <v>3.98</v>
      </c>
      <c r="D31" s="7">
        <v>0.98</v>
      </c>
      <c r="E31" s="8">
        <v>2218</v>
      </c>
      <c r="F31" s="18"/>
      <c r="G31" s="16" t="s">
        <v>70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5" customFormat="1" ht="27.75" customHeight="1" thickBot="1" x14ac:dyDescent="0.25">
      <c r="A32" s="6" t="s">
        <v>35</v>
      </c>
      <c r="B32" s="10" t="s">
        <v>54</v>
      </c>
      <c r="C32" s="8">
        <v>2.19</v>
      </c>
      <c r="D32" s="7">
        <v>0.96</v>
      </c>
      <c r="E32" s="8">
        <v>2274</v>
      </c>
      <c r="F32" s="18"/>
      <c r="G32" s="21" t="s">
        <v>0</v>
      </c>
      <c r="H32" s="21" t="s">
        <v>61</v>
      </c>
      <c r="I32" s="21" t="s">
        <v>62</v>
      </c>
      <c r="J32" s="21" t="s">
        <v>63</v>
      </c>
      <c r="K32" s="21" t="s">
        <v>64</v>
      </c>
      <c r="L32" s="21" t="s">
        <v>65</v>
      </c>
      <c r="M32" s="21" t="s">
        <v>58</v>
      </c>
      <c r="N32" s="21" t="s">
        <v>66</v>
      </c>
      <c r="O32" s="21" t="s">
        <v>67</v>
      </c>
      <c r="P32" s="21" t="s">
        <v>81</v>
      </c>
      <c r="Q32" s="21" t="s">
        <v>82</v>
      </c>
      <c r="R32" s="18"/>
    </row>
    <row r="33" spans="1:18" s="5" customFormat="1" ht="14.25" x14ac:dyDescent="0.2">
      <c r="A33" s="6" t="s">
        <v>36</v>
      </c>
      <c r="B33" s="10" t="s">
        <v>56</v>
      </c>
      <c r="C33" s="8">
        <v>1.5</v>
      </c>
      <c r="D33" s="7">
        <v>1.23</v>
      </c>
      <c r="E33" s="8">
        <v>2918</v>
      </c>
      <c r="F33" s="18"/>
      <c r="G33" s="15" t="s">
        <v>36</v>
      </c>
      <c r="H33" s="27">
        <v>1.32</v>
      </c>
      <c r="I33" s="28">
        <v>1.84</v>
      </c>
      <c r="J33" s="27">
        <v>1.61</v>
      </c>
      <c r="K33" s="27">
        <v>1.33</v>
      </c>
      <c r="L33" s="28">
        <v>2</v>
      </c>
      <c r="M33" s="27">
        <v>1.47</v>
      </c>
      <c r="N33" s="28">
        <v>1.73</v>
      </c>
      <c r="O33" s="27">
        <v>1.49</v>
      </c>
      <c r="P33" s="20">
        <f t="shared" ref="P33:P38" si="2">(H33*H$12+K33*K$12+L33*L$12+M33*M$12+N33*N$12+O33*O$12)/($P$12-$I$12-$J$12)</f>
        <v>1.5171547965116279</v>
      </c>
      <c r="Q33" s="20">
        <f t="shared" ref="Q33:Q38" si="3">(I33*I$12+J33*J$12)/($P$12-(SUM($K$12:$O$12,$H$12)))</f>
        <v>1.7688559322033901</v>
      </c>
      <c r="R33" s="18"/>
    </row>
    <row r="34" spans="1:18" s="5" customFormat="1" ht="14.25" x14ac:dyDescent="0.2">
      <c r="A34" s="6" t="s">
        <v>37</v>
      </c>
      <c r="B34" s="10" t="s">
        <v>56</v>
      </c>
      <c r="C34" s="8">
        <v>2.61</v>
      </c>
      <c r="D34" s="7">
        <v>1.36</v>
      </c>
      <c r="E34" s="8">
        <v>2922</v>
      </c>
      <c r="F34" s="18"/>
      <c r="G34" s="6" t="s">
        <v>37</v>
      </c>
      <c r="H34" s="24">
        <v>2.7</v>
      </c>
      <c r="I34" s="24">
        <v>2.37</v>
      </c>
      <c r="J34" s="24">
        <v>2.7</v>
      </c>
      <c r="K34" s="24">
        <v>2.74</v>
      </c>
      <c r="L34" s="24">
        <v>2.5499999999999998</v>
      </c>
      <c r="M34" s="24">
        <v>2.5</v>
      </c>
      <c r="N34" s="24">
        <v>2.66</v>
      </c>
      <c r="O34" s="24">
        <v>2.44</v>
      </c>
      <c r="P34" s="20">
        <f t="shared" si="2"/>
        <v>2.6162936046511627</v>
      </c>
      <c r="Q34" s="20">
        <f t="shared" si="3"/>
        <v>2.4720762711864412</v>
      </c>
      <c r="R34" s="18"/>
    </row>
    <row r="35" spans="1:18" s="5" customFormat="1" ht="14.25" x14ac:dyDescent="0.2">
      <c r="A35" s="6" t="s">
        <v>38</v>
      </c>
      <c r="B35" s="10" t="s">
        <v>56</v>
      </c>
      <c r="C35" s="8">
        <v>1.7</v>
      </c>
      <c r="D35" s="7">
        <v>1.0900000000000001</v>
      </c>
      <c r="E35" s="8">
        <v>2922</v>
      </c>
      <c r="F35" s="18"/>
      <c r="G35" s="6" t="s">
        <v>38</v>
      </c>
      <c r="H35" s="24">
        <v>1.68</v>
      </c>
      <c r="I35" s="24">
        <v>1.77</v>
      </c>
      <c r="J35" s="24">
        <v>2.14</v>
      </c>
      <c r="K35" s="24">
        <v>1.73</v>
      </c>
      <c r="L35" s="24">
        <v>1.9</v>
      </c>
      <c r="M35" s="24">
        <v>1.68</v>
      </c>
      <c r="N35" s="24">
        <v>1.74</v>
      </c>
      <c r="O35" s="24">
        <v>1.64</v>
      </c>
      <c r="P35" s="20">
        <f t="shared" si="2"/>
        <v>1.7029978197674418</v>
      </c>
      <c r="Q35" s="20">
        <f t="shared" si="3"/>
        <v>1.884449152542373</v>
      </c>
      <c r="R35" s="18"/>
    </row>
    <row r="36" spans="1:18" s="5" customFormat="1" ht="14.25" x14ac:dyDescent="0.2">
      <c r="A36" s="6" t="s">
        <v>39</v>
      </c>
      <c r="B36" s="10" t="s">
        <v>56</v>
      </c>
      <c r="C36" s="8">
        <v>2.0299999999999998</v>
      </c>
      <c r="D36" s="7">
        <v>1.85</v>
      </c>
      <c r="E36" s="8">
        <v>2922</v>
      </c>
      <c r="F36" s="18"/>
      <c r="G36" s="6" t="s">
        <v>39</v>
      </c>
      <c r="H36" s="24">
        <v>1.79</v>
      </c>
      <c r="I36" s="25">
        <v>2.76</v>
      </c>
      <c r="J36" s="24">
        <v>2.61</v>
      </c>
      <c r="K36" s="24">
        <v>2.34</v>
      </c>
      <c r="L36" s="24">
        <v>2.44</v>
      </c>
      <c r="M36" s="25">
        <v>2.31</v>
      </c>
      <c r="N36" s="25">
        <v>2.1800000000000002</v>
      </c>
      <c r="O36" s="24">
        <v>1.91</v>
      </c>
      <c r="P36" s="20">
        <f t="shared" si="2"/>
        <v>2.0453742732558138</v>
      </c>
      <c r="Q36" s="20">
        <f t="shared" si="3"/>
        <v>2.7136016949152539</v>
      </c>
      <c r="R36" s="18"/>
    </row>
    <row r="37" spans="1:18" s="5" customFormat="1" ht="14.25" x14ac:dyDescent="0.2">
      <c r="A37" s="6" t="s">
        <v>40</v>
      </c>
      <c r="B37" s="10" t="s">
        <v>56</v>
      </c>
      <c r="C37" s="8">
        <v>3.15</v>
      </c>
      <c r="D37" s="7">
        <v>1.6</v>
      </c>
      <c r="E37" s="8">
        <v>2919</v>
      </c>
      <c r="F37" s="18"/>
      <c r="G37" s="6" t="s">
        <v>40</v>
      </c>
      <c r="H37" s="24">
        <v>3.01</v>
      </c>
      <c r="I37" s="25">
        <v>3.7</v>
      </c>
      <c r="J37" s="24">
        <v>3.49</v>
      </c>
      <c r="K37" s="24">
        <v>3.31</v>
      </c>
      <c r="L37" s="24">
        <v>3.33</v>
      </c>
      <c r="M37" s="25">
        <v>3.43</v>
      </c>
      <c r="N37" s="24">
        <v>3.25</v>
      </c>
      <c r="O37" s="24">
        <v>2.95</v>
      </c>
      <c r="P37" s="20">
        <f t="shared" si="2"/>
        <v>3.1569404069767439</v>
      </c>
      <c r="Q37" s="20">
        <f t="shared" si="3"/>
        <v>3.6350423728813559</v>
      </c>
      <c r="R37" s="18"/>
    </row>
    <row r="38" spans="1:18" s="5" customFormat="1" thickBot="1" x14ac:dyDescent="0.25">
      <c r="A38" s="6" t="s">
        <v>41</v>
      </c>
      <c r="B38" s="10" t="s">
        <v>54</v>
      </c>
      <c r="C38" s="8">
        <v>1.29</v>
      </c>
      <c r="D38" s="7">
        <v>0.63</v>
      </c>
      <c r="E38" s="8">
        <v>2951</v>
      </c>
      <c r="F38" s="18"/>
      <c r="G38" s="12" t="s">
        <v>41</v>
      </c>
      <c r="H38" s="26">
        <v>1.18</v>
      </c>
      <c r="I38" s="29">
        <v>1.68</v>
      </c>
      <c r="J38" s="29">
        <v>1.75</v>
      </c>
      <c r="K38" s="26">
        <v>1.31</v>
      </c>
      <c r="L38" s="26">
        <v>1.38</v>
      </c>
      <c r="M38" s="29">
        <v>1.38</v>
      </c>
      <c r="N38" s="29">
        <v>1.35</v>
      </c>
      <c r="O38" s="29">
        <v>1.34</v>
      </c>
      <c r="P38" s="22">
        <f t="shared" si="2"/>
        <v>1.2958466569767442</v>
      </c>
      <c r="Q38" s="22">
        <f t="shared" si="3"/>
        <v>1.7016525423728812</v>
      </c>
      <c r="R38" s="18"/>
    </row>
    <row r="39" spans="1:18" s="5" customFormat="1" ht="25.5" x14ac:dyDescent="0.2">
      <c r="A39" s="6" t="s">
        <v>42</v>
      </c>
      <c r="B39" s="10" t="s">
        <v>54</v>
      </c>
      <c r="C39" s="8">
        <v>1.1599999999999999</v>
      </c>
      <c r="D39" s="7">
        <v>0.46</v>
      </c>
      <c r="E39" s="8">
        <v>2947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s="5" customFormat="1" ht="14.25" x14ac:dyDescent="0.2">
      <c r="A40" s="9" t="s">
        <v>47</v>
      </c>
      <c r="B40" s="7" t="s">
        <v>43</v>
      </c>
      <c r="C40" s="8">
        <v>0.4</v>
      </c>
      <c r="D40" s="7">
        <v>1.1000000000000001</v>
      </c>
      <c r="E40" s="8">
        <v>1975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s="5" customFormat="1" ht="14.25" x14ac:dyDescent="0.2">
      <c r="A41" s="9" t="s">
        <v>48</v>
      </c>
      <c r="B41" s="7" t="s">
        <v>43</v>
      </c>
      <c r="C41" s="8">
        <v>3.16</v>
      </c>
      <c r="D41" s="7">
        <v>2.68</v>
      </c>
      <c r="E41" s="8">
        <v>937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s="5" customFormat="1" ht="14.25" x14ac:dyDescent="0.2">
      <c r="A42" s="9" t="s">
        <v>49</v>
      </c>
      <c r="B42" s="7" t="s">
        <v>43</v>
      </c>
      <c r="C42" s="8">
        <v>3.5</v>
      </c>
      <c r="D42" s="7">
        <v>2.52</v>
      </c>
      <c r="E42" s="8">
        <v>1951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s="5" customFormat="1" ht="14.25" x14ac:dyDescent="0.2">
      <c r="A43" s="9" t="s">
        <v>50</v>
      </c>
      <c r="B43" s="7" t="s">
        <v>43</v>
      </c>
      <c r="C43" s="8">
        <v>0.4</v>
      </c>
      <c r="D43" s="7">
        <v>1.6</v>
      </c>
      <c r="E43" s="8">
        <v>944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s="5" customFormat="1" ht="14.25" x14ac:dyDescent="0.2">
      <c r="A44" s="6" t="s">
        <v>44</v>
      </c>
      <c r="B44" s="7" t="s">
        <v>45</v>
      </c>
      <c r="C44" s="8">
        <v>28.21</v>
      </c>
      <c r="D44" s="7">
        <v>6.37</v>
      </c>
      <c r="E44" s="8">
        <v>2988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s="5" customFormat="1" ht="14.25" x14ac:dyDescent="0.2">
      <c r="A45" s="6" t="s">
        <v>46</v>
      </c>
      <c r="B45" s="7" t="s">
        <v>6</v>
      </c>
      <c r="C45" s="8">
        <v>0.51</v>
      </c>
      <c r="D45" s="7">
        <v>0.5</v>
      </c>
      <c r="E45" s="8">
        <v>2988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6" t="s">
        <v>51</v>
      </c>
      <c r="B46" s="7" t="s">
        <v>6</v>
      </c>
      <c r="C46" s="8">
        <v>0.01</v>
      </c>
      <c r="D46" s="7">
        <v>0.11</v>
      </c>
      <c r="E46" s="8">
        <v>2988</v>
      </c>
    </row>
    <row r="47" spans="1:18" ht="15.75" thickBot="1" x14ac:dyDescent="0.3">
      <c r="A47" s="12" t="s">
        <v>52</v>
      </c>
      <c r="B47" s="13" t="s">
        <v>6</v>
      </c>
      <c r="C47" s="14">
        <v>0.01</v>
      </c>
      <c r="D47" s="13">
        <v>0.1</v>
      </c>
      <c r="E47" s="14">
        <v>2988</v>
      </c>
    </row>
  </sheetData>
  <mergeCells count="2">
    <mergeCell ref="A1:E1"/>
    <mergeCell ref="G1:O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Sheet1!bookmark0</vt:lpstr>
      <vt:lpstr>Sheet1!bookmark3</vt:lpstr>
    </vt:vector>
  </TitlesOfParts>
  <Company>Evidence for God from Science</Company>
  <LinksUpToDate>false</LinksUpToDate>
  <SharedDoc>false</SharedDoc>
  <HyperlinkBase>http://www.godandscience.org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and Plots from Regnerus Study</dc:title>
  <dc:subject>Gay Parenting</dc:subject>
  <dc:creator>Richard Deem</dc:creator>
  <cp:keywords>homosexuality, gay, lesbian, parents, parenting, children, same-sex parenting</cp:keywords>
  <dc:description>Original data taken from the paper along with calculated values for straight vs. gay.</dc:description>
  <cp:lastModifiedBy>Richard Deem</cp:lastModifiedBy>
  <dcterms:created xsi:type="dcterms:W3CDTF">2012-06-14T13:49:32Z</dcterms:created>
  <dcterms:modified xsi:type="dcterms:W3CDTF">2012-06-15T16:35:32Z</dcterms:modified>
  <cp:category>Homosexuality</cp:category>
</cp:coreProperties>
</file>